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221-26" sheetId="6" r:id="rId1"/>
  </sheets>
  <externalReferences>
    <externalReference r:id="rId2"/>
    <externalReference r:id="rId3"/>
  </externalReferences>
  <definedNames>
    <definedName name="_xlnm.Print_Area" localSheetId="0">'221-26'!$A$1:$J$136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I118" i="6" l="1"/>
  <c r="G118" i="6"/>
  <c r="E118" i="6"/>
  <c r="D118" i="6"/>
  <c r="F118" i="6" s="1"/>
  <c r="C118" i="6"/>
  <c r="I113" i="6"/>
  <c r="G113" i="6"/>
  <c r="E113" i="6"/>
  <c r="C113" i="6"/>
  <c r="I99" i="6"/>
  <c r="G99" i="6"/>
  <c r="E99" i="6"/>
  <c r="D99" i="6"/>
  <c r="C99" i="6"/>
  <c r="I91" i="6"/>
  <c r="G91" i="6"/>
  <c r="E91" i="6"/>
  <c r="D91" i="6"/>
  <c r="C91" i="6"/>
  <c r="I84" i="6"/>
  <c r="G84" i="6"/>
  <c r="E84" i="6"/>
  <c r="D84" i="6"/>
  <c r="F84" i="6" s="1"/>
  <c r="C84" i="6"/>
  <c r="I79" i="6"/>
  <c r="G79" i="6"/>
  <c r="E79" i="6"/>
  <c r="D79" i="6"/>
  <c r="C79" i="6"/>
  <c r="I60" i="6"/>
  <c r="G60" i="6"/>
  <c r="E60" i="6"/>
  <c r="F60" i="6" s="1"/>
  <c r="D60" i="6"/>
  <c r="C60" i="6"/>
  <c r="I55" i="6"/>
  <c r="G55" i="6"/>
  <c r="E55" i="6"/>
  <c r="D55" i="6"/>
  <c r="C55" i="6"/>
  <c r="I39" i="6"/>
  <c r="G39" i="6"/>
  <c r="E39" i="6"/>
  <c r="D39" i="6"/>
  <c r="C39" i="6"/>
  <c r="I31" i="6"/>
  <c r="G31" i="6"/>
  <c r="E31" i="6"/>
  <c r="D31" i="6"/>
  <c r="C31" i="6"/>
  <c r="I23" i="6"/>
  <c r="G23" i="6"/>
  <c r="E23" i="6"/>
  <c r="F23" i="6" s="1"/>
  <c r="D23" i="6"/>
  <c r="C23" i="6"/>
  <c r="I17" i="6"/>
  <c r="G17" i="6"/>
  <c r="E17" i="6"/>
  <c r="D17" i="6"/>
  <c r="C17" i="6"/>
  <c r="F128" i="6"/>
  <c r="F127" i="6"/>
  <c r="F126" i="6"/>
  <c r="F125" i="6"/>
  <c r="F124" i="6"/>
  <c r="F123" i="6"/>
  <c r="F122" i="6"/>
  <c r="F121" i="6"/>
  <c r="F120" i="6"/>
  <c r="F111" i="6"/>
  <c r="F108" i="6"/>
  <c r="F107" i="6"/>
  <c r="F104" i="6"/>
  <c r="F103" i="6"/>
  <c r="F101" i="6"/>
  <c r="F97" i="6"/>
  <c r="F96" i="6"/>
  <c r="F95" i="6"/>
  <c r="F94" i="6"/>
  <c r="F93" i="6"/>
  <c r="F91" i="6"/>
  <c r="F89" i="6"/>
  <c r="F88" i="6"/>
  <c r="F87" i="6"/>
  <c r="F86" i="6"/>
  <c r="F82" i="6"/>
  <c r="F79" i="6"/>
  <c r="F75" i="6"/>
  <c r="F63" i="6"/>
  <c r="F62" i="6"/>
  <c r="F58" i="6"/>
  <c r="F57" i="6"/>
  <c r="F53" i="6"/>
  <c r="F52" i="6"/>
  <c r="F50" i="6"/>
  <c r="F47" i="6"/>
  <c r="F46" i="6"/>
  <c r="F45" i="6"/>
  <c r="F44" i="6"/>
  <c r="F42" i="6"/>
  <c r="F41" i="6"/>
  <c r="F39" i="6"/>
  <c r="F36" i="6"/>
  <c r="F35" i="6"/>
  <c r="F34" i="6"/>
  <c r="F33" i="6"/>
  <c r="F31" i="6"/>
  <c r="F29" i="6"/>
  <c r="F28" i="6"/>
  <c r="F26" i="6"/>
  <c r="F25" i="6"/>
  <c r="F21" i="6"/>
  <c r="F20" i="6"/>
  <c r="F19" i="6"/>
  <c r="F17" i="6"/>
  <c r="F15" i="6"/>
  <c r="F14" i="6"/>
  <c r="F12" i="6"/>
  <c r="F11" i="6"/>
  <c r="G9" i="6" l="1"/>
  <c r="H9" i="6" s="1"/>
  <c r="D9" i="6"/>
  <c r="F55" i="6"/>
  <c r="C9" i="6"/>
  <c r="J37" i="6" s="1"/>
  <c r="E9" i="6"/>
  <c r="F99" i="6"/>
  <c r="I9" i="6"/>
  <c r="H11" i="6"/>
  <c r="J96" i="6"/>
  <c r="J106" i="6"/>
  <c r="H57" i="6" l="1"/>
  <c r="J116" i="6"/>
  <c r="H103" i="6"/>
  <c r="F9" i="6"/>
  <c r="H36" i="6"/>
  <c r="H116" i="6"/>
  <c r="J12" i="6"/>
  <c r="H12" i="6"/>
  <c r="J48" i="6"/>
  <c r="J115" i="6"/>
  <c r="H45" i="6"/>
  <c r="H128" i="6"/>
  <c r="H76" i="6"/>
  <c r="J120" i="6"/>
  <c r="J23" i="6"/>
  <c r="J101" i="6"/>
  <c r="J50" i="6"/>
  <c r="H87" i="6"/>
  <c r="J63" i="6"/>
  <c r="J15" i="6"/>
  <c r="H27" i="6"/>
  <c r="J87" i="6"/>
  <c r="H104" i="6"/>
  <c r="H25" i="6"/>
  <c r="H81" i="6"/>
  <c r="J20" i="6"/>
  <c r="J118" i="6"/>
  <c r="J52" i="6"/>
  <c r="J124" i="6"/>
  <c r="H77" i="6"/>
  <c r="J34" i="6"/>
  <c r="J121" i="6"/>
  <c r="H20" i="6"/>
  <c r="H48" i="6"/>
  <c r="J104" i="6"/>
  <c r="H19" i="6"/>
  <c r="H97" i="6"/>
  <c r="J51" i="6"/>
  <c r="H26" i="6"/>
  <c r="H125" i="6"/>
  <c r="J86" i="6"/>
  <c r="H21" i="6"/>
  <c r="H109" i="6"/>
  <c r="J60" i="6"/>
  <c r="J26" i="6"/>
  <c r="H82" i="6"/>
  <c r="H102" i="6"/>
  <c r="H88" i="6"/>
  <c r="H60" i="6"/>
  <c r="H53" i="6"/>
  <c r="H113" i="6"/>
  <c r="J31" i="6"/>
  <c r="J84" i="6"/>
  <c r="H46" i="6"/>
  <c r="H99" i="6"/>
  <c r="J27" i="6"/>
  <c r="J64" i="6"/>
  <c r="J128" i="6"/>
  <c r="H43" i="6"/>
  <c r="H89" i="6"/>
  <c r="J45" i="6"/>
  <c r="J93" i="6"/>
  <c r="H93" i="6"/>
  <c r="H31" i="6"/>
  <c r="H34" i="6"/>
  <c r="H75" i="6"/>
  <c r="H41" i="6"/>
  <c r="H35" i="6"/>
  <c r="H29" i="6"/>
  <c r="H124" i="6"/>
  <c r="J43" i="6"/>
  <c r="J95" i="6"/>
  <c r="H14" i="6"/>
  <c r="H55" i="6"/>
  <c r="H108" i="6"/>
  <c r="J44" i="6"/>
  <c r="J79" i="6"/>
  <c r="J107" i="6"/>
  <c r="H15" i="6"/>
  <c r="H47" i="6"/>
  <c r="H95" i="6"/>
  <c r="J17" i="6"/>
  <c r="J53" i="6"/>
  <c r="J97" i="6"/>
  <c r="H120" i="6"/>
  <c r="J89" i="6"/>
  <c r="H50" i="6"/>
  <c r="J39" i="6"/>
  <c r="H39" i="6"/>
  <c r="H86" i="6"/>
  <c r="H127" i="6"/>
  <c r="J46" i="6"/>
  <c r="J88" i="6"/>
  <c r="H17" i="6"/>
  <c r="H58" i="6"/>
  <c r="H106" i="6"/>
  <c r="J25" i="6"/>
  <c r="J76" i="6"/>
  <c r="J109" i="6"/>
  <c r="H49" i="6"/>
  <c r="J127" i="6"/>
  <c r="J102" i="6"/>
  <c r="H122" i="6"/>
  <c r="J77" i="6"/>
  <c r="H115" i="6"/>
  <c r="H79" i="6"/>
  <c r="H111" i="6"/>
  <c r="J36" i="6"/>
  <c r="J82" i="6"/>
  <c r="J122" i="6"/>
  <c r="H37" i="6"/>
  <c r="H63" i="6"/>
  <c r="H101" i="6"/>
  <c r="J11" i="6"/>
  <c r="J41" i="6"/>
  <c r="J75" i="6"/>
  <c r="J108" i="6"/>
  <c r="H107" i="6"/>
  <c r="J47" i="6"/>
  <c r="J123" i="6"/>
  <c r="H62" i="6"/>
  <c r="J9" i="6"/>
  <c r="H28" i="6"/>
  <c r="H52" i="6"/>
  <c r="H91" i="6"/>
  <c r="H123" i="6"/>
  <c r="J29" i="6"/>
  <c r="J55" i="6"/>
  <c r="J99" i="6"/>
  <c r="J126" i="6"/>
  <c r="H121" i="6"/>
  <c r="J33" i="6"/>
  <c r="J58" i="6"/>
  <c r="J91" i="6"/>
  <c r="J113" i="6"/>
  <c r="H33" i="6"/>
  <c r="H51" i="6"/>
  <c r="H84" i="6"/>
  <c r="H105" i="6"/>
  <c r="H126" i="6"/>
  <c r="J28" i="6"/>
  <c r="J49" i="6"/>
  <c r="J81" i="6"/>
  <c r="J103" i="6"/>
  <c r="J125" i="6"/>
  <c r="J14" i="6"/>
  <c r="J57" i="6"/>
  <c r="J111" i="6"/>
  <c r="H42" i="6"/>
  <c r="H94" i="6"/>
  <c r="J21" i="6"/>
  <c r="H23" i="6"/>
  <c r="H44" i="6"/>
  <c r="H64" i="6"/>
  <c r="H96" i="6"/>
  <c r="H118" i="6"/>
  <c r="J19" i="6"/>
  <c r="J42" i="6"/>
  <c r="J62" i="6"/>
  <c r="J94" i="6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-MINSA.accdb" keepAlive="1" name="Defu_2015 BOLETIN-MINSA" type="5" refreshedVersion="4">
    <dbPr connection="Provider=Microsoft.ACE.OLEDB.12.0;User ID=Admin;Data Source=Y:\Defunciones\Volumen III-2015\Defu_2015 BOLETIN-MINS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</connections>
</file>

<file path=xl/sharedStrings.xml><?xml version="1.0" encoding="utf-8"?>
<sst xmlns="http://schemas.openxmlformats.org/spreadsheetml/2006/main" count="156" uniqueCount="100">
  <si>
    <t>Y OCURRIDAS EN INSTALACIÓN DE SALUD, SEGÚN ÁREA, CIUDAD DE PANAMÁ Y COLÓN, PROVINCIA, COMARCA</t>
  </si>
  <si>
    <t xml:space="preserve">Área, ciudad, provincia, comarca indígena y distrito                                                         de residencia  </t>
  </si>
  <si>
    <t>Defunciones de menores de un año</t>
  </si>
  <si>
    <t>Total</t>
  </si>
  <si>
    <t>Hombres</t>
  </si>
  <si>
    <t>Mujeres</t>
  </si>
  <si>
    <t>Índice de masculinidad (por 100 mujeres)</t>
  </si>
  <si>
    <t>Con certificación                       médica</t>
  </si>
  <si>
    <t>Ocurridas en instalación                                                   de salud</t>
  </si>
  <si>
    <t xml:space="preserve">Número </t>
  </si>
  <si>
    <t>Porcentaje</t>
  </si>
  <si>
    <t xml:space="preserve">    Ciudad de Panamá......................................................................................................</t>
  </si>
  <si>
    <t xml:space="preserve">    Ciudad de Colón......................................................................................................</t>
  </si>
  <si>
    <t>Bocas del Toro......................................................................................................</t>
  </si>
  <si>
    <t>Coclé.....................................................................................................</t>
  </si>
  <si>
    <t>Colón.....................................................................................................</t>
  </si>
  <si>
    <t>Santa Isabel.....................................................................................................</t>
  </si>
  <si>
    <t>Comarca Emberá.....................................................................................................</t>
  </si>
  <si>
    <t>NOTA:  Se excluyen los distritos en los cuales no se registró ninguna defunción de menores de un año.</t>
  </si>
  <si>
    <t xml:space="preserve">      Área urbana......................................................................................................</t>
  </si>
  <si>
    <t xml:space="preserve">      Área rural......................................................................................................</t>
  </si>
  <si>
    <t>INDÍGENA Y DISTRITO DE RESIDENCIA:  AÑO 2015</t>
  </si>
  <si>
    <t>Bocas del toro.....................................................................................................</t>
  </si>
  <si>
    <t>Changuinola.....................................................................................................</t>
  </si>
  <si>
    <t>Chiriquí Grande.....................................................................................................</t>
  </si>
  <si>
    <t>Aguadulce.....................................................................................................</t>
  </si>
  <si>
    <t>Antón.....................................................................................................</t>
  </si>
  <si>
    <t>La Pintada.....................................................................................................</t>
  </si>
  <si>
    <t>Natá.....................................................................................................</t>
  </si>
  <si>
    <t>Penonomé.....................................................................................................</t>
  </si>
  <si>
    <t>Chagres.....................................................................................................</t>
  </si>
  <si>
    <t>Donoso.....................................................................................................</t>
  </si>
  <si>
    <t>Portobelo.....................................................................................................</t>
  </si>
  <si>
    <t>Alanje.....................................................................................................</t>
  </si>
  <si>
    <t>Barú.....................................................................................................</t>
  </si>
  <si>
    <t>Boquerón.....................................................................................................</t>
  </si>
  <si>
    <t>Ñürüm.....................................................................................................</t>
  </si>
  <si>
    <t>Nole Duima.....................................................................................................</t>
  </si>
  <si>
    <t>Müna.....................................................................................................</t>
  </si>
  <si>
    <t>Mironó.....................................................................................................</t>
  </si>
  <si>
    <t>Kusapín.....................................................................................................</t>
  </si>
  <si>
    <t>Jirondai.....................................................................................................</t>
  </si>
  <si>
    <t>Besiko.....................................................................................................</t>
  </si>
  <si>
    <t>Comarca Ngäbe Buglé.....................................................................................................</t>
  </si>
  <si>
    <t>Comarca Kuna Yala.....................................................................................................</t>
  </si>
  <si>
    <t>Sambú.....................................................................................................</t>
  </si>
  <si>
    <t>Cémaco.....................................................................................................</t>
  </si>
  <si>
    <t>Soná.....................................................................................................</t>
  </si>
  <si>
    <t>Santiago.....................................................................................................</t>
  </si>
  <si>
    <t>Santa Fe.....................................................................................................</t>
  </si>
  <si>
    <t>San Francisco.....................................................................................................</t>
  </si>
  <si>
    <t>Las Palmas.....................................................................................................</t>
  </si>
  <si>
    <t>La Mesa.....................................................................................................</t>
  </si>
  <si>
    <t>Cañazas.....................................................................................................</t>
  </si>
  <si>
    <t>Calobre.....................................................................................................</t>
  </si>
  <si>
    <t>Boquete.....................................................................................................</t>
  </si>
  <si>
    <t>Bugaba.....................................................................................................</t>
  </si>
  <si>
    <t>David.....................................................................................................</t>
  </si>
  <si>
    <t>Dolega.....................................................................................................</t>
  </si>
  <si>
    <t>Gualaca.....................................................................................................</t>
  </si>
  <si>
    <t>Pinogana.....................................................................................................</t>
  </si>
  <si>
    <t>Herrera.....................................................................................................</t>
  </si>
  <si>
    <t>Los Pozos.....................................................................................................</t>
  </si>
  <si>
    <t>Ocú.....................................................................................................</t>
  </si>
  <si>
    <t>Parita.....................................................................................................</t>
  </si>
  <si>
    <t>Pesé.....................................................................................................</t>
  </si>
  <si>
    <t>Santa María.....................................................................................................</t>
  </si>
  <si>
    <t>Los Santos.....................................................................................................</t>
  </si>
  <si>
    <t>Guararé.....................................................................................................</t>
  </si>
  <si>
    <t>Las Tablas.....................................................................................................</t>
  </si>
  <si>
    <t>Panamá.....................................................................................................</t>
  </si>
  <si>
    <t>Chepo.....................................................................................................</t>
  </si>
  <si>
    <t>Chimán.....................................................................................................</t>
  </si>
  <si>
    <t>San Miguelito.....................................................................................................</t>
  </si>
  <si>
    <t>Arraiján.....................................................................................................</t>
  </si>
  <si>
    <t>Capira.....................................................................................................</t>
  </si>
  <si>
    <t>Chame.....................................................................................................</t>
  </si>
  <si>
    <t>La Chorrera.....................................................................................................</t>
  </si>
  <si>
    <t>San Carlos.....................................................................................................</t>
  </si>
  <si>
    <t>Veraguas.....................................................................................................</t>
  </si>
  <si>
    <t>Atalaya.....................................................................................................</t>
  </si>
  <si>
    <t>Remedios.....................................................................................................</t>
  </si>
  <si>
    <t>Renacimiento.....................................................................................................</t>
  </si>
  <si>
    <t>San Félix.....................................................................................................</t>
  </si>
  <si>
    <t>San Lorenzo.....................................................................................................</t>
  </si>
  <si>
    <t>Tolé.....................................................................................................</t>
  </si>
  <si>
    <t>Darién.....................................................................................................</t>
  </si>
  <si>
    <t>Chepigana.....................................................................................................</t>
  </si>
  <si>
    <t>Santa Catalina o Calovébora.....................................................................................................</t>
  </si>
  <si>
    <t>Chiriquí.....................................................................................................</t>
  </si>
  <si>
    <t>Chitré.....................................................................................................</t>
  </si>
  <si>
    <t>Kankintú.....................................................................................................</t>
  </si>
  <si>
    <t xml:space="preserve">               TOTAL...................................................</t>
  </si>
  <si>
    <t>Herrera (Continuación)</t>
  </si>
  <si>
    <t>Cuadro 221-26.  DEFUNCIONES DE MENORES DE UN AÑO EN LA REPÚBLICA, POR SEXO, CON CERTIFICACIÓN MÉDICA</t>
  </si>
  <si>
    <t>Panamá Oeste (1).....................................................................................................</t>
  </si>
  <si>
    <t xml:space="preserve">  -  Cantidad nula o cero.</t>
  </si>
  <si>
    <t>-</t>
  </si>
  <si>
    <t>(1) Provincia creada mediante la Ley No. 119 de 30 de diciembre de 2013.  Hasta el 2013, se incluyeron en la provincia de Panamá, los datos</t>
  </si>
  <si>
    <t xml:space="preserve">     de Panamá Oeste.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</si>
</sst>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[$€]* #,##0.00_);_([$€]* \(#,##0.00\);_([$€]* &quot;-&quot;??_);_(@_)"/>
    <numFmt numFmtId="166" formatCode="#,##0.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5" applyNumberFormat="0" applyAlignment="0" applyProtection="0"/>
    <xf numFmtId="0" fontId="10" fillId="21" borderId="16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5" applyNumberFormat="0" applyAlignment="0" applyProtection="0"/>
    <xf numFmtId="0" fontId="17" fillId="0" borderId="20" applyNumberFormat="0" applyFill="0" applyAlignment="0" applyProtection="0"/>
    <xf numFmtId="0" fontId="2" fillId="0" borderId="0"/>
    <xf numFmtId="0" fontId="6" fillId="22" borderId="21" applyNumberFormat="0" applyFont="0" applyAlignment="0" applyProtection="0"/>
    <xf numFmtId="0" fontId="18" fillId="20" borderId="22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</cellStyleXfs>
  <cellXfs count="78">
    <xf numFmtId="0" fontId="0" fillId="0" borderId="0" xfId="0"/>
    <xf numFmtId="0" fontId="2" fillId="0" borderId="0" xfId="1" applyFont="1" applyFill="1"/>
    <xf numFmtId="0" fontId="2" fillId="0" borderId="1" xfId="1" applyFont="1" applyFill="1" applyBorder="1"/>
    <xf numFmtId="164" fontId="2" fillId="0" borderId="0" xfId="1" applyNumberFormat="1" applyFont="1" applyFill="1"/>
    <xf numFmtId="0" fontId="2" fillId="0" borderId="0" xfId="1" applyFont="1" applyFill="1" applyBorder="1"/>
    <xf numFmtId="0" fontId="2" fillId="0" borderId="0" xfId="2" applyFont="1" applyFill="1"/>
    <xf numFmtId="164" fontId="2" fillId="0" borderId="14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4" fillId="0" borderId="0" xfId="1" applyFont="1" applyFill="1"/>
    <xf numFmtId="0" fontId="2" fillId="0" borderId="14" xfId="1" applyFont="1" applyFill="1" applyBorder="1" applyAlignment="1">
      <alignment horizontal="center" vertical="center"/>
    </xf>
    <xf numFmtId="0" fontId="2" fillId="0" borderId="0" xfId="45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1" fontId="2" fillId="0" borderId="1" xfId="1" applyNumberFormat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45" applyFont="1" applyFill="1"/>
    <xf numFmtId="0" fontId="2" fillId="0" borderId="0" xfId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11" xfId="1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11" xfId="1" applyNumberFormat="1" applyFont="1" applyFill="1" applyBorder="1" applyAlignment="1">
      <alignment horizontal="right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2" fillId="0" borderId="23" xfId="1" applyNumberFormat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right" vertical="center"/>
    </xf>
    <xf numFmtId="166" fontId="5" fillId="0" borderId="11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166" fontId="1" fillId="0" borderId="11" xfId="0" applyNumberFormat="1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/>
    <xf numFmtId="3" fontId="1" fillId="0" borderId="7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0" fontId="22" fillId="0" borderId="0" xfId="0" applyNumberFormat="1" applyFont="1"/>
    <xf numFmtId="164" fontId="1" fillId="0" borderId="23" xfId="0" applyNumberFormat="1" applyFont="1" applyFill="1" applyBorder="1" applyAlignment="1">
      <alignment vertical="center"/>
    </xf>
    <xf numFmtId="0" fontId="22" fillId="0" borderId="11" xfId="0" applyNumberFormat="1" applyFont="1" applyBorder="1"/>
    <xf numFmtId="1" fontId="1" fillId="0" borderId="11" xfId="0" applyNumberFormat="1" applyFont="1" applyFill="1" applyBorder="1" applyAlignment="1">
      <alignment vertical="center"/>
    </xf>
    <xf numFmtId="0" fontId="22" fillId="0" borderId="6" xfId="0" applyNumberFormat="1" applyFont="1" applyBorder="1"/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3" fontId="1" fillId="0" borderId="13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</cellXfs>
  <cellStyles count="4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1"/>
    <cellStyle name="Normal 3" xfId="39"/>
    <cellStyle name="Normal_df221-01 3" xfId="45"/>
    <cellStyle name="Normal_df221-08" xfId="2"/>
    <cellStyle name="Note" xfId="40"/>
    <cellStyle name="Output" xfId="41"/>
    <cellStyle name="Porcentaje 2" xfId="42"/>
    <cellStyle name="Title" xfId="43"/>
    <cellStyle name="Warning Text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tabSelected="1" zoomScaleNormal="100" workbookViewId="0">
      <selection sqref="A1:J1"/>
    </sheetView>
  </sheetViews>
  <sheetFormatPr baseColWidth="10" defaultRowHeight="14.1" customHeight="1" x14ac:dyDescent="0.2"/>
  <cols>
    <col min="1" max="1" width="3.7109375" style="45" customWidth="1"/>
    <col min="2" max="2" width="29.7109375" style="45" customWidth="1"/>
    <col min="3" max="5" width="9.7109375" style="22" customWidth="1"/>
    <col min="6" max="6" width="11.5703125" style="22" customWidth="1"/>
    <col min="7" max="10" width="9.7109375" style="22" customWidth="1"/>
    <col min="11" max="16384" width="11.42578125" style="45"/>
  </cols>
  <sheetData>
    <row r="1" spans="1:10" ht="14.1" customHeight="1" x14ac:dyDescent="0.2">
      <c r="A1" s="61" t="s">
        <v>94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4.1" customHeight="1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4.1" customHeight="1" x14ac:dyDescent="0.2">
      <c r="A3" s="61" t="s">
        <v>21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.1" customHeight="1" x14ac:dyDescent="0.2">
      <c r="A4" s="2"/>
      <c r="B4" s="2"/>
      <c r="C4" s="1"/>
      <c r="D4" s="1"/>
      <c r="E4" s="1"/>
      <c r="F4" s="3"/>
      <c r="G4" s="1"/>
      <c r="H4" s="3"/>
      <c r="I4" s="1"/>
      <c r="J4" s="3"/>
    </row>
    <row r="5" spans="1:10" ht="28.5" customHeight="1" x14ac:dyDescent="0.2">
      <c r="A5" s="64" t="s">
        <v>1</v>
      </c>
      <c r="B5" s="65"/>
      <c r="C5" s="62" t="s">
        <v>2</v>
      </c>
      <c r="D5" s="63"/>
      <c r="E5" s="63"/>
      <c r="F5" s="63"/>
      <c r="G5" s="63"/>
      <c r="H5" s="63"/>
      <c r="I5" s="63"/>
      <c r="J5" s="63"/>
    </row>
    <row r="6" spans="1:10" ht="39.75" customHeight="1" x14ac:dyDescent="0.2">
      <c r="A6" s="66"/>
      <c r="B6" s="67"/>
      <c r="C6" s="71" t="s">
        <v>3</v>
      </c>
      <c r="D6" s="73" t="s">
        <v>4</v>
      </c>
      <c r="E6" s="74" t="s">
        <v>5</v>
      </c>
      <c r="F6" s="76" t="s">
        <v>6</v>
      </c>
      <c r="G6" s="62" t="s">
        <v>7</v>
      </c>
      <c r="H6" s="77"/>
      <c r="I6" s="62" t="s">
        <v>8</v>
      </c>
      <c r="J6" s="63"/>
    </row>
    <row r="7" spans="1:10" ht="30" customHeight="1" x14ac:dyDescent="0.2">
      <c r="A7" s="68"/>
      <c r="B7" s="69"/>
      <c r="C7" s="72"/>
      <c r="D7" s="70"/>
      <c r="E7" s="75"/>
      <c r="F7" s="75"/>
      <c r="G7" s="9" t="s">
        <v>9</v>
      </c>
      <c r="H7" s="6" t="s">
        <v>10</v>
      </c>
      <c r="I7" s="9" t="s">
        <v>9</v>
      </c>
      <c r="J7" s="7" t="s">
        <v>10</v>
      </c>
    </row>
    <row r="8" spans="1:10" ht="14.1" customHeight="1" x14ac:dyDescent="0.2">
      <c r="C8" s="46"/>
      <c r="D8" s="46"/>
      <c r="E8" s="46"/>
      <c r="F8" s="46"/>
      <c r="G8" s="46"/>
      <c r="H8" s="46"/>
      <c r="I8" s="46"/>
    </row>
    <row r="9" spans="1:10" ht="14.1" customHeight="1" x14ac:dyDescent="0.2">
      <c r="B9" s="13" t="s">
        <v>92</v>
      </c>
      <c r="C9" s="25">
        <f>SUM(C17+C23+C31+C39+C55+C60+C79+C84+C91+C99+C111+C113+C118)</f>
        <v>935</v>
      </c>
      <c r="D9" s="25">
        <f>SUM(D17,D23,D31,D39,D55,D60,D79,D84,D91,D99,D111,D113,D118)</f>
        <v>541</v>
      </c>
      <c r="E9" s="25">
        <f>SUM(E17+E23+E31+E39+E55+E60+E79+E84+E91+E99+E111+E113+E118)</f>
        <v>394</v>
      </c>
      <c r="F9" s="29">
        <f>+D9/E9*100</f>
        <v>137.30964467005074</v>
      </c>
      <c r="G9" s="25">
        <f>SUM(G17+G23+G31+G39+G55+G60+G79+G84+G91+G99+G111+G113+G118)</f>
        <v>898</v>
      </c>
      <c r="H9" s="36">
        <f>+G9/$C$9*100</f>
        <v>96.042780748663105</v>
      </c>
      <c r="I9" s="25">
        <f>SUM(I17+I23+I31+I39+I55+I60+I79+I84+I91+I99+I111+I113+I118)</f>
        <v>793</v>
      </c>
      <c r="J9" s="14">
        <f>+I9/$C$9*100</f>
        <v>84.81283422459893</v>
      </c>
    </row>
    <row r="10" spans="1:10" ht="10.5" customHeight="1" x14ac:dyDescent="0.2">
      <c r="B10" s="11"/>
      <c r="C10" s="28"/>
      <c r="D10" s="28"/>
      <c r="E10" s="28"/>
      <c r="F10" s="35"/>
      <c r="G10" s="28"/>
      <c r="H10" s="35"/>
      <c r="I10" s="28"/>
    </row>
    <row r="11" spans="1:10" ht="14.1" customHeight="1" x14ac:dyDescent="0.2">
      <c r="B11" s="5" t="s">
        <v>19</v>
      </c>
      <c r="C11" s="28">
        <v>543</v>
      </c>
      <c r="D11" s="28">
        <v>310</v>
      </c>
      <c r="E11" s="28">
        <v>233</v>
      </c>
      <c r="F11" s="29">
        <f t="shared" ref="F11:F63" si="0">+D11/E11*100</f>
        <v>133.04721030042919</v>
      </c>
      <c r="G11" s="28">
        <v>542</v>
      </c>
      <c r="H11" s="41">
        <f t="shared" ref="H11:H12" si="1">+G11/$C$9*100</f>
        <v>57.967914438502675</v>
      </c>
      <c r="I11" s="28">
        <v>495</v>
      </c>
      <c r="J11" s="47">
        <f t="shared" ref="J11:J12" si="2">+I11/$C$9*100</f>
        <v>52.941176470588239</v>
      </c>
    </row>
    <row r="12" spans="1:10" ht="14.1" customHeight="1" x14ac:dyDescent="0.2">
      <c r="B12" s="5" t="s">
        <v>20</v>
      </c>
      <c r="C12" s="28">
        <v>392</v>
      </c>
      <c r="D12" s="28">
        <v>231</v>
      </c>
      <c r="E12" s="28">
        <v>161</v>
      </c>
      <c r="F12" s="48">
        <f t="shared" si="0"/>
        <v>143.47826086956522</v>
      </c>
      <c r="G12" s="28">
        <v>356</v>
      </c>
      <c r="H12" s="41">
        <f t="shared" si="1"/>
        <v>38.074866310160424</v>
      </c>
      <c r="I12" s="28">
        <v>298</v>
      </c>
      <c r="J12" s="47">
        <f t="shared" si="2"/>
        <v>31.871657754010695</v>
      </c>
    </row>
    <row r="13" spans="1:10" ht="10.5" customHeight="1" x14ac:dyDescent="0.2">
      <c r="B13" s="11"/>
      <c r="C13" s="28"/>
      <c r="D13" s="28"/>
      <c r="E13" s="28"/>
      <c r="F13" s="35"/>
      <c r="G13" s="28"/>
      <c r="H13" s="35"/>
      <c r="I13" s="28"/>
    </row>
    <row r="14" spans="1:10" ht="14.1" customHeight="1" x14ac:dyDescent="0.2">
      <c r="B14" s="4" t="s">
        <v>11</v>
      </c>
      <c r="C14" s="28">
        <v>94</v>
      </c>
      <c r="D14" s="28">
        <v>49</v>
      </c>
      <c r="E14" s="28">
        <v>45</v>
      </c>
      <c r="F14" s="48">
        <f t="shared" si="0"/>
        <v>108.88888888888889</v>
      </c>
      <c r="G14" s="28">
        <v>94</v>
      </c>
      <c r="H14" s="41">
        <f t="shared" ref="H14:H15" si="3">+G14/$C$9*100</f>
        <v>10.053475935828878</v>
      </c>
      <c r="I14" s="49">
        <v>87</v>
      </c>
      <c r="J14" s="50">
        <f t="shared" ref="J14:J15" si="4">+I14/$C$9*100</f>
        <v>9.3048128342245988</v>
      </c>
    </row>
    <row r="15" spans="1:10" ht="14.1" customHeight="1" x14ac:dyDescent="0.2">
      <c r="B15" s="4" t="s">
        <v>12</v>
      </c>
      <c r="C15" s="51">
        <v>15</v>
      </c>
      <c r="D15" s="28">
        <v>7</v>
      </c>
      <c r="E15" s="28">
        <v>8</v>
      </c>
      <c r="F15" s="52">
        <f t="shared" si="0"/>
        <v>87.5</v>
      </c>
      <c r="G15" s="53">
        <v>15</v>
      </c>
      <c r="H15" s="41">
        <f t="shared" si="3"/>
        <v>1.6042780748663104</v>
      </c>
      <c r="I15" s="49">
        <v>13</v>
      </c>
      <c r="J15" s="50">
        <f t="shared" si="4"/>
        <v>1.3903743315508021</v>
      </c>
    </row>
    <row r="16" spans="1:10" ht="11.25" customHeight="1" x14ac:dyDescent="0.2">
      <c r="B16" s="11"/>
      <c r="C16" s="28"/>
      <c r="D16" s="28"/>
      <c r="E16" s="28"/>
      <c r="F16" s="35"/>
      <c r="G16" s="28"/>
      <c r="H16" s="35"/>
      <c r="I16" s="28"/>
    </row>
    <row r="17" spans="1:10" s="12" customFormat="1" ht="14.1" customHeight="1" x14ac:dyDescent="0.2">
      <c r="A17" s="4" t="s">
        <v>13</v>
      </c>
      <c r="C17" s="25">
        <f>SUM(C19:C21)</f>
        <v>80</v>
      </c>
      <c r="D17" s="25">
        <f>SUM(D19:D21)</f>
        <v>47</v>
      </c>
      <c r="E17" s="25">
        <f>SUM(E19:E21)</f>
        <v>33</v>
      </c>
      <c r="F17" s="48">
        <f t="shared" si="0"/>
        <v>142.42424242424244</v>
      </c>
      <c r="G17" s="27">
        <f>SUM(G19:G21)</f>
        <v>77</v>
      </c>
      <c r="H17" s="36">
        <f>+G17/$C$9*100</f>
        <v>8.235294117647058</v>
      </c>
      <c r="I17" s="27">
        <f>SUM(I19:I21)</f>
        <v>54</v>
      </c>
      <c r="J17" s="14">
        <f>+I17/$C$9*100</f>
        <v>5.7754010695187166</v>
      </c>
    </row>
    <row r="18" spans="1:10" s="12" customFormat="1" ht="14.1" customHeight="1" x14ac:dyDescent="0.2">
      <c r="A18" s="4"/>
      <c r="C18" s="25"/>
      <c r="D18" s="25"/>
      <c r="E18" s="25"/>
      <c r="F18" s="26"/>
      <c r="G18" s="27"/>
      <c r="H18" s="27"/>
      <c r="I18" s="27"/>
      <c r="J18" s="14"/>
    </row>
    <row r="19" spans="1:10" ht="14.1" customHeight="1" x14ac:dyDescent="0.2">
      <c r="B19" s="22" t="s">
        <v>22</v>
      </c>
      <c r="C19" s="28">
        <v>10</v>
      </c>
      <c r="D19" s="28">
        <v>7</v>
      </c>
      <c r="E19" s="28">
        <v>3</v>
      </c>
      <c r="F19" s="48">
        <f t="shared" si="0"/>
        <v>233.33333333333334</v>
      </c>
      <c r="G19" s="35">
        <v>9</v>
      </c>
      <c r="H19" s="41">
        <f t="shared" ref="H19:H21" si="5">+G19/$C$9*100</f>
        <v>0.96256684491978617</v>
      </c>
      <c r="I19" s="35">
        <v>7</v>
      </c>
      <c r="J19" s="47">
        <f t="shared" ref="J19:J21" si="6">+I19/$C$9*100</f>
        <v>0.74866310160427807</v>
      </c>
    </row>
    <row r="20" spans="1:10" ht="14.1" customHeight="1" x14ac:dyDescent="0.2">
      <c r="B20" s="22" t="s">
        <v>23</v>
      </c>
      <c r="C20" s="28">
        <v>65</v>
      </c>
      <c r="D20" s="28">
        <v>37</v>
      </c>
      <c r="E20" s="28">
        <v>28</v>
      </c>
      <c r="F20" s="48">
        <f t="shared" si="0"/>
        <v>132.14285714285714</v>
      </c>
      <c r="G20" s="35">
        <v>63</v>
      </c>
      <c r="H20" s="41">
        <f t="shared" si="5"/>
        <v>6.737967914438503</v>
      </c>
      <c r="I20" s="35">
        <v>43</v>
      </c>
      <c r="J20" s="47">
        <f t="shared" si="6"/>
        <v>4.5989304812834222</v>
      </c>
    </row>
    <row r="21" spans="1:10" ht="14.1" customHeight="1" x14ac:dyDescent="0.2">
      <c r="B21" s="22" t="s">
        <v>24</v>
      </c>
      <c r="C21" s="28">
        <v>5</v>
      </c>
      <c r="D21" s="28">
        <v>3</v>
      </c>
      <c r="E21" s="28">
        <v>2</v>
      </c>
      <c r="F21" s="48">
        <f t="shared" si="0"/>
        <v>150</v>
      </c>
      <c r="G21" s="35">
        <v>5</v>
      </c>
      <c r="H21" s="41">
        <f t="shared" si="5"/>
        <v>0.53475935828876997</v>
      </c>
      <c r="I21" s="35">
        <v>4</v>
      </c>
      <c r="J21" s="47">
        <f t="shared" si="6"/>
        <v>0.42780748663101603</v>
      </c>
    </row>
    <row r="22" spans="1:10" ht="11.25" customHeight="1" x14ac:dyDescent="0.2">
      <c r="B22" s="22"/>
      <c r="C22" s="28"/>
      <c r="D22" s="28"/>
      <c r="E22" s="28"/>
      <c r="F22" s="29"/>
      <c r="G22" s="35"/>
      <c r="H22" s="35"/>
      <c r="I22" s="35"/>
      <c r="J22" s="47"/>
    </row>
    <row r="23" spans="1:10" s="12" customFormat="1" ht="14.1" customHeight="1" x14ac:dyDescent="0.2">
      <c r="A23" s="22" t="s">
        <v>14</v>
      </c>
      <c r="C23" s="25">
        <f>SUM(C25:C29)</f>
        <v>41</v>
      </c>
      <c r="D23" s="25">
        <f>SUM(D25:D29)</f>
        <v>20</v>
      </c>
      <c r="E23" s="25">
        <f>SUM(E25:E29)</f>
        <v>21</v>
      </c>
      <c r="F23" s="48">
        <f t="shared" si="0"/>
        <v>95.238095238095227</v>
      </c>
      <c r="G23" s="25">
        <f>SUM(G25:G29)</f>
        <v>40</v>
      </c>
      <c r="H23" s="36">
        <f>+G23/$C$9*100</f>
        <v>4.2780748663101598</v>
      </c>
      <c r="I23" s="25">
        <f>SUM(I25:I29)</f>
        <v>33</v>
      </c>
      <c r="J23" s="14">
        <f>+I23/$C$9*100</f>
        <v>3.5294117647058822</v>
      </c>
    </row>
    <row r="24" spans="1:10" s="12" customFormat="1" ht="14.1" customHeight="1" x14ac:dyDescent="0.2">
      <c r="A24" s="22"/>
      <c r="C24" s="25"/>
      <c r="D24" s="25"/>
      <c r="E24" s="25"/>
      <c r="F24" s="26"/>
      <c r="G24" s="27"/>
      <c r="H24" s="27"/>
      <c r="I24" s="27"/>
      <c r="J24" s="14"/>
    </row>
    <row r="25" spans="1:10" ht="14.1" customHeight="1" x14ac:dyDescent="0.2">
      <c r="B25" s="22" t="s">
        <v>25</v>
      </c>
      <c r="C25" s="28">
        <v>8</v>
      </c>
      <c r="D25" s="28">
        <v>5</v>
      </c>
      <c r="E25" s="28">
        <v>3</v>
      </c>
      <c r="F25" s="48">
        <f t="shared" si="0"/>
        <v>166.66666666666669</v>
      </c>
      <c r="G25" s="35">
        <v>8</v>
      </c>
      <c r="H25" s="41">
        <f t="shared" ref="H25:H29" si="7">+G25/$C$9*100</f>
        <v>0.85561497326203206</v>
      </c>
      <c r="I25" s="35">
        <v>7</v>
      </c>
      <c r="J25" s="47">
        <f t="shared" ref="J25:J29" si="8">+I25/$C$9*100</f>
        <v>0.74866310160427807</v>
      </c>
    </row>
    <row r="26" spans="1:10" ht="14.1" customHeight="1" x14ac:dyDescent="0.2">
      <c r="B26" s="22" t="s">
        <v>26</v>
      </c>
      <c r="C26" s="28">
        <v>10</v>
      </c>
      <c r="D26" s="28">
        <v>4</v>
      </c>
      <c r="E26" s="28">
        <v>6</v>
      </c>
      <c r="F26" s="48">
        <f t="shared" si="0"/>
        <v>66.666666666666657</v>
      </c>
      <c r="G26" s="35">
        <v>10</v>
      </c>
      <c r="H26" s="41">
        <f t="shared" si="7"/>
        <v>1.0695187165775399</v>
      </c>
      <c r="I26" s="35">
        <v>8</v>
      </c>
      <c r="J26" s="47">
        <f t="shared" si="8"/>
        <v>0.85561497326203206</v>
      </c>
    </row>
    <row r="27" spans="1:10" ht="14.1" customHeight="1" x14ac:dyDescent="0.2">
      <c r="B27" s="22" t="s">
        <v>27</v>
      </c>
      <c r="C27" s="28">
        <v>1</v>
      </c>
      <c r="D27" s="28">
        <v>1</v>
      </c>
      <c r="E27" s="28" t="s">
        <v>97</v>
      </c>
      <c r="F27" s="40" t="s">
        <v>97</v>
      </c>
      <c r="G27" s="35">
        <v>1</v>
      </c>
      <c r="H27" s="41">
        <f t="shared" si="7"/>
        <v>0.10695187165775401</v>
      </c>
      <c r="I27" s="35">
        <v>1</v>
      </c>
      <c r="J27" s="47">
        <f t="shared" si="8"/>
        <v>0.10695187165775401</v>
      </c>
    </row>
    <row r="28" spans="1:10" ht="14.1" customHeight="1" x14ac:dyDescent="0.2">
      <c r="B28" s="22" t="s">
        <v>28</v>
      </c>
      <c r="C28" s="28">
        <v>2</v>
      </c>
      <c r="D28" s="28">
        <v>1</v>
      </c>
      <c r="E28" s="28">
        <v>1</v>
      </c>
      <c r="F28" s="48">
        <f t="shared" si="0"/>
        <v>100</v>
      </c>
      <c r="G28" s="35">
        <v>2</v>
      </c>
      <c r="H28" s="41">
        <f t="shared" si="7"/>
        <v>0.21390374331550802</v>
      </c>
      <c r="I28" s="35">
        <v>2</v>
      </c>
      <c r="J28" s="47">
        <f t="shared" si="8"/>
        <v>0.21390374331550802</v>
      </c>
    </row>
    <row r="29" spans="1:10" ht="14.1" customHeight="1" x14ac:dyDescent="0.2">
      <c r="B29" s="22" t="s">
        <v>29</v>
      </c>
      <c r="C29" s="28">
        <v>20</v>
      </c>
      <c r="D29" s="28">
        <v>9</v>
      </c>
      <c r="E29" s="28">
        <v>11</v>
      </c>
      <c r="F29" s="48">
        <f t="shared" si="0"/>
        <v>81.818181818181827</v>
      </c>
      <c r="G29" s="35">
        <v>19</v>
      </c>
      <c r="H29" s="41">
        <f t="shared" si="7"/>
        <v>2.0320855614973263</v>
      </c>
      <c r="I29" s="35">
        <v>15</v>
      </c>
      <c r="J29" s="47">
        <f t="shared" si="8"/>
        <v>1.6042780748663104</v>
      </c>
    </row>
    <row r="30" spans="1:10" ht="11.25" customHeight="1" x14ac:dyDescent="0.2">
      <c r="B30" s="22"/>
      <c r="C30" s="28"/>
      <c r="D30" s="28"/>
      <c r="E30" s="28"/>
      <c r="F30" s="29"/>
      <c r="G30" s="35"/>
      <c r="H30" s="35"/>
      <c r="I30" s="35"/>
      <c r="J30" s="47"/>
    </row>
    <row r="31" spans="1:10" s="12" customFormat="1" ht="14.1" customHeight="1" x14ac:dyDescent="0.2">
      <c r="A31" s="22" t="s">
        <v>15</v>
      </c>
      <c r="C31" s="25">
        <f>SUM(C33:C37)</f>
        <v>75</v>
      </c>
      <c r="D31" s="25">
        <f>SUM(D33:D37)</f>
        <v>44</v>
      </c>
      <c r="E31" s="25">
        <f>SUM(E33:E37)</f>
        <v>31</v>
      </c>
      <c r="F31" s="29">
        <f t="shared" si="0"/>
        <v>141.93548387096774</v>
      </c>
      <c r="G31" s="25">
        <f>SUM(G33:G37)</f>
        <v>74</v>
      </c>
      <c r="H31" s="36">
        <f>+G31/$C$9*100</f>
        <v>7.9144385026737973</v>
      </c>
      <c r="I31" s="25">
        <f>SUM(I33:I37)</f>
        <v>60</v>
      </c>
      <c r="J31" s="14">
        <f>+I31/$C$9*100</f>
        <v>6.4171122994652414</v>
      </c>
    </row>
    <row r="32" spans="1:10" s="12" customFormat="1" ht="14.1" customHeight="1" x14ac:dyDescent="0.2">
      <c r="A32" s="22"/>
      <c r="C32" s="25"/>
      <c r="D32" s="25"/>
      <c r="E32" s="25"/>
      <c r="F32" s="26"/>
      <c r="G32" s="27"/>
      <c r="H32" s="27"/>
      <c r="I32" s="27"/>
      <c r="J32" s="14"/>
    </row>
    <row r="33" spans="1:10" ht="14.1" customHeight="1" x14ac:dyDescent="0.2">
      <c r="B33" s="22" t="s">
        <v>15</v>
      </c>
      <c r="C33" s="28">
        <v>62</v>
      </c>
      <c r="D33" s="28">
        <v>37</v>
      </c>
      <c r="E33" s="28">
        <v>25</v>
      </c>
      <c r="F33" s="29">
        <f t="shared" si="0"/>
        <v>148</v>
      </c>
      <c r="G33" s="35">
        <v>62</v>
      </c>
      <c r="H33" s="41">
        <f t="shared" ref="H33:H37" si="9">+G33/$C$9*100</f>
        <v>6.6310160427807494</v>
      </c>
      <c r="I33" s="35">
        <v>56</v>
      </c>
      <c r="J33" s="47">
        <f t="shared" ref="J33:J37" si="10">+I33/$C$9*100</f>
        <v>5.9893048128342246</v>
      </c>
    </row>
    <row r="34" spans="1:10" ht="14.1" customHeight="1" x14ac:dyDescent="0.2">
      <c r="B34" s="22" t="s">
        <v>30</v>
      </c>
      <c r="C34" s="28">
        <v>4</v>
      </c>
      <c r="D34" s="28">
        <v>2</v>
      </c>
      <c r="E34" s="28">
        <v>2</v>
      </c>
      <c r="F34" s="29">
        <f t="shared" si="0"/>
        <v>100</v>
      </c>
      <c r="G34" s="35">
        <v>4</v>
      </c>
      <c r="H34" s="41">
        <f t="shared" si="9"/>
        <v>0.42780748663101603</v>
      </c>
      <c r="I34" s="35">
        <v>2</v>
      </c>
      <c r="J34" s="47">
        <f t="shared" si="10"/>
        <v>0.21390374331550802</v>
      </c>
    </row>
    <row r="35" spans="1:10" ht="14.1" customHeight="1" x14ac:dyDescent="0.2">
      <c r="B35" s="22" t="s">
        <v>31</v>
      </c>
      <c r="C35" s="28">
        <v>6</v>
      </c>
      <c r="D35" s="28">
        <v>3</v>
      </c>
      <c r="E35" s="28">
        <v>3</v>
      </c>
      <c r="F35" s="29">
        <f t="shared" si="0"/>
        <v>100</v>
      </c>
      <c r="G35" s="35">
        <v>5</v>
      </c>
      <c r="H35" s="41">
        <f t="shared" si="9"/>
        <v>0.53475935828876997</v>
      </c>
      <c r="I35" s="35" t="s">
        <v>97</v>
      </c>
      <c r="J35" s="37" t="s">
        <v>97</v>
      </c>
    </row>
    <row r="36" spans="1:10" ht="14.1" customHeight="1" x14ac:dyDescent="0.2">
      <c r="B36" s="22" t="s">
        <v>32</v>
      </c>
      <c r="C36" s="28">
        <v>2</v>
      </c>
      <c r="D36" s="28">
        <v>1</v>
      </c>
      <c r="E36" s="28">
        <v>1</v>
      </c>
      <c r="F36" s="29">
        <f t="shared" si="0"/>
        <v>100</v>
      </c>
      <c r="G36" s="35">
        <v>2</v>
      </c>
      <c r="H36" s="41">
        <f t="shared" si="9"/>
        <v>0.21390374331550802</v>
      </c>
      <c r="I36" s="35">
        <v>1</v>
      </c>
      <c r="J36" s="47">
        <f t="shared" si="10"/>
        <v>0.10695187165775401</v>
      </c>
    </row>
    <row r="37" spans="1:10" ht="14.1" customHeight="1" x14ac:dyDescent="0.2">
      <c r="B37" s="22" t="s">
        <v>16</v>
      </c>
      <c r="C37" s="28">
        <v>1</v>
      </c>
      <c r="D37" s="28">
        <v>1</v>
      </c>
      <c r="E37" s="28" t="s">
        <v>97</v>
      </c>
      <c r="F37" s="29" t="s">
        <v>97</v>
      </c>
      <c r="G37" s="35">
        <v>1</v>
      </c>
      <c r="H37" s="41">
        <f t="shared" si="9"/>
        <v>0.10695187165775401</v>
      </c>
      <c r="I37" s="35">
        <v>1</v>
      </c>
      <c r="J37" s="47">
        <f t="shared" si="10"/>
        <v>0.10695187165775401</v>
      </c>
    </row>
    <row r="38" spans="1:10" ht="11.25" customHeight="1" x14ac:dyDescent="0.2">
      <c r="B38" s="22"/>
      <c r="C38" s="28"/>
      <c r="D38" s="28"/>
      <c r="E38" s="28"/>
      <c r="F38" s="29"/>
      <c r="G38" s="35"/>
      <c r="H38" s="35"/>
      <c r="I38" s="35"/>
      <c r="J38" s="47"/>
    </row>
    <row r="39" spans="1:10" s="12" customFormat="1" ht="14.1" customHeight="1" x14ac:dyDescent="0.2">
      <c r="A39" s="22" t="s">
        <v>89</v>
      </c>
      <c r="C39" s="25">
        <f>SUM(C41:C53)</f>
        <v>132</v>
      </c>
      <c r="D39" s="25">
        <f>SUM(D41:D53)</f>
        <v>78</v>
      </c>
      <c r="E39" s="25">
        <f>SUM(E41:E53)</f>
        <v>54</v>
      </c>
      <c r="F39" s="29">
        <f t="shared" si="0"/>
        <v>144.44444444444443</v>
      </c>
      <c r="G39" s="25">
        <f>SUM(G41:G53)</f>
        <v>132</v>
      </c>
      <c r="H39" s="36">
        <f>+G39/$C$9*100</f>
        <v>14.117647058823529</v>
      </c>
      <c r="I39" s="25">
        <f>SUM(I41:I53)</f>
        <v>118</v>
      </c>
      <c r="J39" s="14">
        <f>+I39/$C$9*100</f>
        <v>12.620320855614972</v>
      </c>
    </row>
    <row r="40" spans="1:10" s="12" customFormat="1" ht="14.1" customHeight="1" x14ac:dyDescent="0.2">
      <c r="A40" s="22"/>
      <c r="C40" s="25"/>
      <c r="D40" s="25"/>
      <c r="E40" s="25"/>
      <c r="F40" s="26"/>
      <c r="G40" s="27"/>
      <c r="H40" s="27"/>
      <c r="I40" s="27"/>
      <c r="J40" s="14"/>
    </row>
    <row r="41" spans="1:10" ht="14.1" customHeight="1" x14ac:dyDescent="0.2">
      <c r="B41" s="22" t="s">
        <v>33</v>
      </c>
      <c r="C41" s="28">
        <v>7</v>
      </c>
      <c r="D41" s="28">
        <v>6</v>
      </c>
      <c r="E41" s="28">
        <v>1</v>
      </c>
      <c r="F41" s="29">
        <f t="shared" si="0"/>
        <v>600</v>
      </c>
      <c r="G41" s="35">
        <v>7</v>
      </c>
      <c r="H41" s="41">
        <f t="shared" ref="H41:H53" si="11">+G41/$C$9*100</f>
        <v>0.74866310160427807</v>
      </c>
      <c r="I41" s="35">
        <v>7</v>
      </c>
      <c r="J41" s="47">
        <f t="shared" ref="J41:J53" si="12">+I41/$C$9*100</f>
        <v>0.74866310160427807</v>
      </c>
    </row>
    <row r="42" spans="1:10" ht="14.1" customHeight="1" x14ac:dyDescent="0.2">
      <c r="B42" s="22" t="s">
        <v>34</v>
      </c>
      <c r="C42" s="28">
        <v>24</v>
      </c>
      <c r="D42" s="28">
        <v>11</v>
      </c>
      <c r="E42" s="28">
        <v>13</v>
      </c>
      <c r="F42" s="29">
        <f t="shared" si="0"/>
        <v>84.615384615384613</v>
      </c>
      <c r="G42" s="35">
        <v>24</v>
      </c>
      <c r="H42" s="41">
        <f t="shared" si="11"/>
        <v>2.5668449197860963</v>
      </c>
      <c r="I42" s="35">
        <v>20</v>
      </c>
      <c r="J42" s="47">
        <f t="shared" si="12"/>
        <v>2.1390374331550799</v>
      </c>
    </row>
    <row r="43" spans="1:10" ht="14.1" customHeight="1" x14ac:dyDescent="0.2">
      <c r="B43" s="22" t="s">
        <v>35</v>
      </c>
      <c r="C43" s="28">
        <v>4</v>
      </c>
      <c r="D43" s="28" t="s">
        <v>97</v>
      </c>
      <c r="E43" s="28">
        <v>4</v>
      </c>
      <c r="F43" s="29" t="s">
        <v>97</v>
      </c>
      <c r="G43" s="35">
        <v>4</v>
      </c>
      <c r="H43" s="41">
        <f t="shared" si="11"/>
        <v>0.42780748663101603</v>
      </c>
      <c r="I43" s="35">
        <v>4</v>
      </c>
      <c r="J43" s="47">
        <f t="shared" si="12"/>
        <v>0.42780748663101603</v>
      </c>
    </row>
    <row r="44" spans="1:10" ht="14.1" customHeight="1" x14ac:dyDescent="0.2">
      <c r="B44" s="22" t="s">
        <v>55</v>
      </c>
      <c r="C44" s="28">
        <v>13</v>
      </c>
      <c r="D44" s="28">
        <v>9</v>
      </c>
      <c r="E44" s="28">
        <v>4</v>
      </c>
      <c r="F44" s="29">
        <f t="shared" si="0"/>
        <v>225</v>
      </c>
      <c r="G44" s="35">
        <v>13</v>
      </c>
      <c r="H44" s="41">
        <f t="shared" si="11"/>
        <v>1.3903743315508021</v>
      </c>
      <c r="I44" s="35">
        <v>11</v>
      </c>
      <c r="J44" s="47">
        <f t="shared" si="12"/>
        <v>1.1764705882352942</v>
      </c>
    </row>
    <row r="45" spans="1:10" ht="14.1" customHeight="1" x14ac:dyDescent="0.2">
      <c r="B45" s="22" t="s">
        <v>56</v>
      </c>
      <c r="C45" s="28">
        <v>26</v>
      </c>
      <c r="D45" s="28">
        <v>14</v>
      </c>
      <c r="E45" s="28">
        <v>12</v>
      </c>
      <c r="F45" s="29">
        <f t="shared" si="0"/>
        <v>116.66666666666667</v>
      </c>
      <c r="G45" s="35">
        <v>26</v>
      </c>
      <c r="H45" s="41">
        <f t="shared" si="11"/>
        <v>2.7807486631016043</v>
      </c>
      <c r="I45" s="35">
        <v>24</v>
      </c>
      <c r="J45" s="47">
        <f t="shared" si="12"/>
        <v>2.5668449197860963</v>
      </c>
    </row>
    <row r="46" spans="1:10" ht="14.1" customHeight="1" x14ac:dyDescent="0.2">
      <c r="B46" s="22" t="s">
        <v>57</v>
      </c>
      <c r="C46" s="28">
        <v>35</v>
      </c>
      <c r="D46" s="28">
        <v>22</v>
      </c>
      <c r="E46" s="28">
        <v>13</v>
      </c>
      <c r="F46" s="29">
        <f t="shared" si="0"/>
        <v>169.23076923076923</v>
      </c>
      <c r="G46" s="35">
        <v>35</v>
      </c>
      <c r="H46" s="41">
        <f t="shared" si="11"/>
        <v>3.7433155080213902</v>
      </c>
      <c r="I46" s="35">
        <v>34</v>
      </c>
      <c r="J46" s="47">
        <f t="shared" si="12"/>
        <v>3.6363636363636362</v>
      </c>
    </row>
    <row r="47" spans="1:10" ht="14.1" customHeight="1" x14ac:dyDescent="0.2">
      <c r="B47" s="22" t="s">
        <v>58</v>
      </c>
      <c r="C47" s="28">
        <v>7</v>
      </c>
      <c r="D47" s="28">
        <v>5</v>
      </c>
      <c r="E47" s="28">
        <v>2</v>
      </c>
      <c r="F47" s="29">
        <f t="shared" si="0"/>
        <v>250</v>
      </c>
      <c r="G47" s="35">
        <v>7</v>
      </c>
      <c r="H47" s="41">
        <f t="shared" si="11"/>
        <v>0.74866310160427807</v>
      </c>
      <c r="I47" s="35">
        <v>6</v>
      </c>
      <c r="J47" s="47">
        <f t="shared" si="12"/>
        <v>0.64171122994652408</v>
      </c>
    </row>
    <row r="48" spans="1:10" ht="14.1" customHeight="1" x14ac:dyDescent="0.2">
      <c r="B48" s="22" t="s">
        <v>59</v>
      </c>
      <c r="C48" s="28">
        <v>2</v>
      </c>
      <c r="D48" s="28">
        <v>2</v>
      </c>
      <c r="E48" s="28" t="s">
        <v>97</v>
      </c>
      <c r="F48" s="29" t="s">
        <v>97</v>
      </c>
      <c r="G48" s="35">
        <v>2</v>
      </c>
      <c r="H48" s="41">
        <f t="shared" si="11"/>
        <v>0.21390374331550802</v>
      </c>
      <c r="I48" s="35">
        <v>2</v>
      </c>
      <c r="J48" s="47">
        <f t="shared" si="12"/>
        <v>0.21390374331550802</v>
      </c>
    </row>
    <row r="49" spans="1:10" ht="14.1" customHeight="1" x14ac:dyDescent="0.2">
      <c r="B49" s="22" t="s">
        <v>81</v>
      </c>
      <c r="C49" s="28">
        <v>2</v>
      </c>
      <c r="D49" s="28">
        <v>2</v>
      </c>
      <c r="E49" s="28" t="s">
        <v>97</v>
      </c>
      <c r="F49" s="29" t="s">
        <v>97</v>
      </c>
      <c r="G49" s="35">
        <v>2</v>
      </c>
      <c r="H49" s="41">
        <f t="shared" si="11"/>
        <v>0.21390374331550802</v>
      </c>
      <c r="I49" s="35">
        <v>1</v>
      </c>
      <c r="J49" s="47">
        <f t="shared" si="12"/>
        <v>0.10695187165775401</v>
      </c>
    </row>
    <row r="50" spans="1:10" ht="14.1" customHeight="1" x14ac:dyDescent="0.2">
      <c r="B50" s="22" t="s">
        <v>82</v>
      </c>
      <c r="C50" s="28">
        <v>5</v>
      </c>
      <c r="D50" s="28">
        <v>3</v>
      </c>
      <c r="E50" s="28">
        <v>2</v>
      </c>
      <c r="F50" s="29">
        <f t="shared" si="0"/>
        <v>150</v>
      </c>
      <c r="G50" s="35">
        <v>5</v>
      </c>
      <c r="H50" s="41">
        <f t="shared" si="11"/>
        <v>0.53475935828876997</v>
      </c>
      <c r="I50" s="35">
        <v>3</v>
      </c>
      <c r="J50" s="47">
        <f t="shared" si="12"/>
        <v>0.32085561497326204</v>
      </c>
    </row>
    <row r="51" spans="1:10" ht="14.1" customHeight="1" x14ac:dyDescent="0.2">
      <c r="B51" s="22" t="s">
        <v>83</v>
      </c>
      <c r="C51" s="28">
        <v>1</v>
      </c>
      <c r="D51" s="28">
        <v>1</v>
      </c>
      <c r="E51" s="28" t="s">
        <v>97</v>
      </c>
      <c r="F51" s="29" t="s">
        <v>97</v>
      </c>
      <c r="G51" s="35">
        <v>1</v>
      </c>
      <c r="H51" s="41">
        <f t="shared" si="11"/>
        <v>0.10695187165775401</v>
      </c>
      <c r="I51" s="35">
        <v>1</v>
      </c>
      <c r="J51" s="47">
        <f t="shared" si="12"/>
        <v>0.10695187165775401</v>
      </c>
    </row>
    <row r="52" spans="1:10" ht="14.1" customHeight="1" x14ac:dyDescent="0.2">
      <c r="B52" s="22" t="s">
        <v>84</v>
      </c>
      <c r="C52" s="28">
        <v>3</v>
      </c>
      <c r="D52" s="28">
        <v>1</v>
      </c>
      <c r="E52" s="28">
        <v>2</v>
      </c>
      <c r="F52" s="29">
        <f t="shared" si="0"/>
        <v>50</v>
      </c>
      <c r="G52" s="35">
        <v>3</v>
      </c>
      <c r="H52" s="41">
        <f t="shared" si="11"/>
        <v>0.32085561497326204</v>
      </c>
      <c r="I52" s="35">
        <v>3</v>
      </c>
      <c r="J52" s="47">
        <f t="shared" si="12"/>
        <v>0.32085561497326204</v>
      </c>
    </row>
    <row r="53" spans="1:10" ht="14.1" customHeight="1" x14ac:dyDescent="0.2">
      <c r="B53" s="22" t="s">
        <v>85</v>
      </c>
      <c r="C53" s="28">
        <v>3</v>
      </c>
      <c r="D53" s="28">
        <v>2</v>
      </c>
      <c r="E53" s="28">
        <v>1</v>
      </c>
      <c r="F53" s="29">
        <f t="shared" si="0"/>
        <v>200</v>
      </c>
      <c r="G53" s="35">
        <v>3</v>
      </c>
      <c r="H53" s="41">
        <f t="shared" si="11"/>
        <v>0.32085561497326204</v>
      </c>
      <c r="I53" s="35">
        <v>2</v>
      </c>
      <c r="J53" s="47">
        <f t="shared" si="12"/>
        <v>0.21390374331550802</v>
      </c>
    </row>
    <row r="54" spans="1:10" ht="11.25" customHeight="1" x14ac:dyDescent="0.2">
      <c r="B54" s="22"/>
      <c r="C54" s="28"/>
      <c r="D54" s="28"/>
      <c r="E54" s="28"/>
      <c r="F54" s="29"/>
      <c r="G54" s="35"/>
      <c r="H54" s="35"/>
      <c r="I54" s="35"/>
      <c r="J54" s="47"/>
    </row>
    <row r="55" spans="1:10" s="12" customFormat="1" ht="14.1" customHeight="1" x14ac:dyDescent="0.2">
      <c r="A55" s="22" t="s">
        <v>86</v>
      </c>
      <c r="C55" s="25">
        <f>SUM(C57:C58)</f>
        <v>10</v>
      </c>
      <c r="D55" s="25">
        <f>SUM(D57:D58)</f>
        <v>6</v>
      </c>
      <c r="E55" s="25">
        <f>SUM(E57:E58)</f>
        <v>4</v>
      </c>
      <c r="F55" s="29">
        <f t="shared" si="0"/>
        <v>150</v>
      </c>
      <c r="G55" s="25">
        <f>SUM(G57:G58)</f>
        <v>6</v>
      </c>
      <c r="H55" s="36">
        <f>+G55/$C$9*100</f>
        <v>0.64171122994652408</v>
      </c>
      <c r="I55" s="25">
        <f>SUM(I57:I58)</f>
        <v>6</v>
      </c>
      <c r="J55" s="14">
        <f>+I55/$C$9*100</f>
        <v>0.64171122994652408</v>
      </c>
    </row>
    <row r="56" spans="1:10" s="12" customFormat="1" ht="14.1" customHeight="1" x14ac:dyDescent="0.2">
      <c r="A56" s="22"/>
      <c r="C56" s="25"/>
      <c r="D56" s="25"/>
      <c r="E56" s="25"/>
      <c r="F56" s="26"/>
      <c r="G56" s="27"/>
      <c r="H56" s="27"/>
      <c r="I56" s="27"/>
      <c r="J56" s="14"/>
    </row>
    <row r="57" spans="1:10" ht="14.1" customHeight="1" x14ac:dyDescent="0.2">
      <c r="B57" s="22" t="s">
        <v>87</v>
      </c>
      <c r="C57" s="28">
        <v>7</v>
      </c>
      <c r="D57" s="28">
        <v>5</v>
      </c>
      <c r="E57" s="28">
        <v>2</v>
      </c>
      <c r="F57" s="29">
        <f t="shared" si="0"/>
        <v>250</v>
      </c>
      <c r="G57" s="35">
        <v>5</v>
      </c>
      <c r="H57" s="41">
        <f t="shared" ref="H57:H58" si="13">+G57/$C$9*100</f>
        <v>0.53475935828876997</v>
      </c>
      <c r="I57" s="35">
        <v>5</v>
      </c>
      <c r="J57" s="47">
        <f t="shared" ref="J57:J58" si="14">+I57/$C$9*100</f>
        <v>0.53475935828876997</v>
      </c>
    </row>
    <row r="58" spans="1:10" ht="14.1" customHeight="1" x14ac:dyDescent="0.2">
      <c r="B58" s="22" t="s">
        <v>60</v>
      </c>
      <c r="C58" s="28">
        <v>3</v>
      </c>
      <c r="D58" s="28">
        <v>1</v>
      </c>
      <c r="E58" s="28">
        <v>2</v>
      </c>
      <c r="F58" s="29">
        <f t="shared" si="0"/>
        <v>50</v>
      </c>
      <c r="G58" s="35">
        <v>1</v>
      </c>
      <c r="H58" s="41">
        <f t="shared" si="13"/>
        <v>0.10695187165775401</v>
      </c>
      <c r="I58" s="35">
        <v>1</v>
      </c>
      <c r="J58" s="47">
        <f t="shared" si="14"/>
        <v>0.10695187165775401</v>
      </c>
    </row>
    <row r="59" spans="1:10" ht="11.25" customHeight="1" x14ac:dyDescent="0.2">
      <c r="B59" s="22"/>
      <c r="C59" s="28"/>
      <c r="D59" s="28"/>
      <c r="E59" s="28"/>
      <c r="F59" s="29"/>
      <c r="G59" s="35"/>
      <c r="H59" s="35"/>
      <c r="I59" s="35"/>
      <c r="J59" s="47"/>
    </row>
    <row r="60" spans="1:10" ht="14.1" customHeight="1" x14ac:dyDescent="0.2">
      <c r="A60" s="22" t="s">
        <v>61</v>
      </c>
      <c r="C60" s="25">
        <f>SUM(C62,C63,C64,C75,C76,C77)</f>
        <v>19</v>
      </c>
      <c r="D60" s="25">
        <f>SUM(D62,D63,D64,D75,D76,D77)</f>
        <v>12</v>
      </c>
      <c r="E60" s="25">
        <f>SUM(E62,E63,E64,E75,E76,E77)</f>
        <v>7</v>
      </c>
      <c r="F60" s="29">
        <f t="shared" si="0"/>
        <v>171.42857142857142</v>
      </c>
      <c r="G60" s="25">
        <f>SUM(G62,G63,G64,G75,G76,G77)</f>
        <v>19</v>
      </c>
      <c r="H60" s="36">
        <f>+G60/$C$9*100</f>
        <v>2.0320855614973263</v>
      </c>
      <c r="I60" s="25">
        <f>SUM(I62,I63,I64,I75,I76,I77)</f>
        <v>18</v>
      </c>
      <c r="J60" s="14">
        <f>+I60/$C$9*100</f>
        <v>1.9251336898395723</v>
      </c>
    </row>
    <row r="61" spans="1:10" ht="14.1" customHeight="1" x14ac:dyDescent="0.2">
      <c r="A61" s="22"/>
      <c r="C61" s="25"/>
      <c r="D61" s="25"/>
      <c r="E61" s="25"/>
      <c r="F61" s="29"/>
      <c r="G61" s="27"/>
      <c r="H61" s="27"/>
      <c r="I61" s="27"/>
      <c r="J61" s="14"/>
    </row>
    <row r="62" spans="1:10" ht="14.1" customHeight="1" x14ac:dyDescent="0.2">
      <c r="B62" s="22" t="s">
        <v>90</v>
      </c>
      <c r="C62" s="28">
        <v>11</v>
      </c>
      <c r="D62" s="28">
        <v>8</v>
      </c>
      <c r="E62" s="28">
        <v>3</v>
      </c>
      <c r="F62" s="29">
        <f t="shared" si="0"/>
        <v>266.66666666666663</v>
      </c>
      <c r="G62" s="35">
        <v>11</v>
      </c>
      <c r="H62" s="41">
        <f t="shared" ref="H62:H64" si="15">+G62/$C$9*100</f>
        <v>1.1764705882352942</v>
      </c>
      <c r="I62" s="35">
        <v>11</v>
      </c>
      <c r="J62" s="47">
        <f t="shared" ref="J62:J64" si="16">+I62/$C$9*100</f>
        <v>1.1764705882352942</v>
      </c>
    </row>
    <row r="63" spans="1:10" ht="14.1" customHeight="1" x14ac:dyDescent="0.2">
      <c r="B63" s="22" t="s">
        <v>62</v>
      </c>
      <c r="C63" s="28">
        <v>2</v>
      </c>
      <c r="D63" s="28">
        <v>1</v>
      </c>
      <c r="E63" s="28">
        <v>1</v>
      </c>
      <c r="F63" s="29">
        <f t="shared" si="0"/>
        <v>100</v>
      </c>
      <c r="G63" s="35">
        <v>2</v>
      </c>
      <c r="H63" s="41">
        <f t="shared" si="15"/>
        <v>0.21390374331550802</v>
      </c>
      <c r="I63" s="35">
        <v>2</v>
      </c>
      <c r="J63" s="47">
        <f t="shared" si="16"/>
        <v>0.21390374331550802</v>
      </c>
    </row>
    <row r="64" spans="1:10" ht="14.1" customHeight="1" x14ac:dyDescent="0.2">
      <c r="B64" s="22" t="s">
        <v>63</v>
      </c>
      <c r="C64" s="28">
        <v>1</v>
      </c>
      <c r="D64" s="28" t="s">
        <v>97</v>
      </c>
      <c r="E64" s="28">
        <v>1</v>
      </c>
      <c r="F64" s="29" t="s">
        <v>97</v>
      </c>
      <c r="G64" s="35">
        <v>1</v>
      </c>
      <c r="H64" s="41">
        <f t="shared" si="15"/>
        <v>0.10695187165775401</v>
      </c>
      <c r="I64" s="35">
        <v>1</v>
      </c>
      <c r="J64" s="47">
        <f t="shared" si="16"/>
        <v>0.10695187165775401</v>
      </c>
    </row>
    <row r="65" spans="1:10" ht="14.1" customHeight="1" x14ac:dyDescent="0.2">
      <c r="A65" s="61" t="s">
        <v>94</v>
      </c>
      <c r="B65" s="61"/>
      <c r="C65" s="61"/>
      <c r="D65" s="61"/>
      <c r="E65" s="61"/>
      <c r="F65" s="61"/>
      <c r="G65" s="61"/>
      <c r="H65" s="61"/>
      <c r="I65" s="61"/>
      <c r="J65" s="61"/>
    </row>
    <row r="66" spans="1:10" ht="14.1" customHeight="1" x14ac:dyDescent="0.2">
      <c r="A66" s="61" t="s">
        <v>0</v>
      </c>
      <c r="B66" s="61"/>
      <c r="C66" s="61"/>
      <c r="D66" s="61"/>
      <c r="E66" s="61"/>
      <c r="F66" s="61"/>
      <c r="G66" s="61"/>
      <c r="H66" s="61"/>
      <c r="I66" s="61"/>
      <c r="J66" s="61"/>
    </row>
    <row r="67" spans="1:10" ht="14.1" customHeight="1" x14ac:dyDescent="0.2">
      <c r="A67" s="61" t="s">
        <v>21</v>
      </c>
      <c r="B67" s="61"/>
      <c r="C67" s="61"/>
      <c r="D67" s="61"/>
      <c r="E67" s="61"/>
      <c r="F67" s="61"/>
      <c r="G67" s="61"/>
      <c r="H67" s="61"/>
      <c r="I67" s="61"/>
      <c r="J67" s="61"/>
    </row>
    <row r="68" spans="1:10" ht="14.1" customHeight="1" x14ac:dyDescent="0.2">
      <c r="B68" s="54"/>
      <c r="C68" s="15"/>
      <c r="D68" s="15"/>
      <c r="E68" s="15"/>
      <c r="F68" s="16"/>
      <c r="G68" s="55"/>
      <c r="H68" s="56"/>
      <c r="I68" s="55"/>
      <c r="J68" s="57"/>
    </row>
    <row r="69" spans="1:10" ht="28.5" customHeight="1" x14ac:dyDescent="0.2">
      <c r="A69" s="64" t="s">
        <v>1</v>
      </c>
      <c r="B69" s="65"/>
      <c r="C69" s="70" t="s">
        <v>2</v>
      </c>
      <c r="D69" s="68"/>
      <c r="E69" s="68"/>
      <c r="F69" s="68"/>
      <c r="G69" s="68"/>
      <c r="H69" s="68"/>
      <c r="I69" s="68"/>
      <c r="J69" s="68"/>
    </row>
    <row r="70" spans="1:10" ht="39.75" customHeight="1" x14ac:dyDescent="0.2">
      <c r="A70" s="66"/>
      <c r="B70" s="67"/>
      <c r="C70" s="71" t="s">
        <v>3</v>
      </c>
      <c r="D70" s="73" t="s">
        <v>4</v>
      </c>
      <c r="E70" s="74" t="s">
        <v>5</v>
      </c>
      <c r="F70" s="76" t="s">
        <v>6</v>
      </c>
      <c r="G70" s="62" t="s">
        <v>7</v>
      </c>
      <c r="H70" s="77"/>
      <c r="I70" s="62" t="s">
        <v>8</v>
      </c>
      <c r="J70" s="63"/>
    </row>
    <row r="71" spans="1:10" ht="30" customHeight="1" x14ac:dyDescent="0.2">
      <c r="A71" s="68"/>
      <c r="B71" s="69"/>
      <c r="C71" s="72"/>
      <c r="D71" s="70"/>
      <c r="E71" s="75"/>
      <c r="F71" s="75"/>
      <c r="G71" s="9" t="s">
        <v>9</v>
      </c>
      <c r="H71" s="6" t="s">
        <v>10</v>
      </c>
      <c r="I71" s="9" t="s">
        <v>9</v>
      </c>
      <c r="J71" s="7" t="s">
        <v>10</v>
      </c>
    </row>
    <row r="72" spans="1:10" ht="9.75" customHeight="1" x14ac:dyDescent="0.2">
      <c r="A72" s="44"/>
      <c r="B72" s="44"/>
      <c r="C72" s="17"/>
      <c r="D72" s="18"/>
      <c r="E72" s="19"/>
      <c r="F72" s="19"/>
      <c r="G72" s="17"/>
      <c r="H72" s="20"/>
      <c r="I72" s="17"/>
      <c r="J72" s="21"/>
    </row>
    <row r="73" spans="1:10" ht="13.5" customHeight="1" x14ac:dyDescent="0.2">
      <c r="A73" s="22" t="s">
        <v>93</v>
      </c>
      <c r="B73" s="24"/>
      <c r="C73" s="30"/>
      <c r="D73" s="31"/>
      <c r="E73" s="32"/>
      <c r="F73" s="32"/>
      <c r="G73" s="30"/>
      <c r="H73" s="30"/>
      <c r="I73" s="30"/>
      <c r="J73" s="33"/>
    </row>
    <row r="74" spans="1:10" ht="8.25" customHeight="1" x14ac:dyDescent="0.2">
      <c r="B74" s="22"/>
      <c r="C74" s="28"/>
      <c r="D74" s="28"/>
      <c r="E74" s="28"/>
      <c r="F74" s="29"/>
      <c r="G74" s="35"/>
      <c r="H74" s="35"/>
      <c r="I74" s="35"/>
      <c r="J74" s="43"/>
    </row>
    <row r="75" spans="1:10" ht="14.1" customHeight="1" x14ac:dyDescent="0.2">
      <c r="B75" s="22" t="s">
        <v>64</v>
      </c>
      <c r="C75" s="28">
        <v>2</v>
      </c>
      <c r="D75" s="28">
        <v>1</v>
      </c>
      <c r="E75" s="28">
        <v>1</v>
      </c>
      <c r="F75" s="29">
        <f t="shared" ref="F75" si="17">+D75/E75*100</f>
        <v>100</v>
      </c>
      <c r="G75" s="35">
        <v>2</v>
      </c>
      <c r="H75" s="41">
        <f t="shared" ref="H75:H77" si="18">+G75/$C$9*100</f>
        <v>0.21390374331550802</v>
      </c>
      <c r="I75" s="35">
        <v>1</v>
      </c>
      <c r="J75" s="42">
        <f t="shared" ref="J75:J77" si="19">+I75/$C$9*100</f>
        <v>0.10695187165775401</v>
      </c>
    </row>
    <row r="76" spans="1:10" ht="14.1" customHeight="1" x14ac:dyDescent="0.2">
      <c r="B76" s="22" t="s">
        <v>65</v>
      </c>
      <c r="C76" s="28">
        <v>2</v>
      </c>
      <c r="D76" s="28">
        <v>2</v>
      </c>
      <c r="E76" s="28" t="s">
        <v>97</v>
      </c>
      <c r="F76" s="29" t="s">
        <v>97</v>
      </c>
      <c r="G76" s="35">
        <v>2</v>
      </c>
      <c r="H76" s="41">
        <f t="shared" si="18"/>
        <v>0.21390374331550802</v>
      </c>
      <c r="I76" s="35">
        <v>2</v>
      </c>
      <c r="J76" s="42">
        <f t="shared" si="19"/>
        <v>0.21390374331550802</v>
      </c>
    </row>
    <row r="77" spans="1:10" ht="14.1" customHeight="1" x14ac:dyDescent="0.2">
      <c r="B77" s="22" t="s">
        <v>66</v>
      </c>
      <c r="C77" s="28">
        <v>1</v>
      </c>
      <c r="D77" s="28" t="s">
        <v>97</v>
      </c>
      <c r="E77" s="28">
        <v>1</v>
      </c>
      <c r="F77" s="29" t="s">
        <v>97</v>
      </c>
      <c r="G77" s="35">
        <v>1</v>
      </c>
      <c r="H77" s="41">
        <f t="shared" si="18"/>
        <v>0.10695187165775401</v>
      </c>
      <c r="I77" s="35">
        <v>1</v>
      </c>
      <c r="J77" s="42">
        <f t="shared" si="19"/>
        <v>0.10695187165775401</v>
      </c>
    </row>
    <row r="78" spans="1:10" ht="9.75" customHeight="1" x14ac:dyDescent="0.2">
      <c r="B78" s="22"/>
      <c r="C78" s="28"/>
      <c r="D78" s="28"/>
      <c r="E78" s="28"/>
      <c r="F78" s="29"/>
      <c r="G78" s="35"/>
      <c r="H78" s="35"/>
      <c r="I78" s="35"/>
      <c r="J78" s="43"/>
    </row>
    <row r="79" spans="1:10" ht="14.1" customHeight="1" x14ac:dyDescent="0.2">
      <c r="A79" s="22" t="s">
        <v>67</v>
      </c>
      <c r="C79" s="25">
        <f>SUM(C81,C82)</f>
        <v>3</v>
      </c>
      <c r="D79" s="25">
        <f>SUM(D81,D82)</f>
        <v>2</v>
      </c>
      <c r="E79" s="25">
        <f>SUM(E81,E82)</f>
        <v>1</v>
      </c>
      <c r="F79" s="29">
        <f t="shared" ref="F79" si="20">+D79/E79*100</f>
        <v>200</v>
      </c>
      <c r="G79" s="25">
        <f>SUM(G81,G82)</f>
        <v>3</v>
      </c>
      <c r="H79" s="36">
        <f t="shared" ref="H79" si="21">+G79/$C$9*100</f>
        <v>0.32085561497326204</v>
      </c>
      <c r="I79" s="25">
        <f>SUM(I81,I82)</f>
        <v>3</v>
      </c>
      <c r="J79" s="38">
        <f t="shared" ref="J79" si="22">+I79/$C$9*100</f>
        <v>0.32085561497326204</v>
      </c>
    </row>
    <row r="80" spans="1:10" ht="10.5" customHeight="1" x14ac:dyDescent="0.2">
      <c r="A80" s="22"/>
      <c r="C80" s="25"/>
      <c r="D80" s="25"/>
      <c r="E80" s="25"/>
      <c r="F80" s="29"/>
      <c r="G80" s="27"/>
      <c r="H80" s="27"/>
      <c r="I80" s="27"/>
      <c r="J80" s="34"/>
    </row>
    <row r="81" spans="1:10" ht="14.1" customHeight="1" x14ac:dyDescent="0.2">
      <c r="B81" s="22" t="s">
        <v>68</v>
      </c>
      <c r="C81" s="28">
        <v>1</v>
      </c>
      <c r="D81" s="28">
        <v>1</v>
      </c>
      <c r="E81" s="28" t="s">
        <v>97</v>
      </c>
      <c r="F81" s="29" t="s">
        <v>97</v>
      </c>
      <c r="G81" s="35">
        <v>1</v>
      </c>
      <c r="H81" s="41">
        <f t="shared" ref="H81:H82" si="23">+G81/$C$9*100</f>
        <v>0.10695187165775401</v>
      </c>
      <c r="I81" s="35">
        <v>1</v>
      </c>
      <c r="J81" s="42">
        <f t="shared" ref="J81:J82" si="24">+I81/$C$9*100</f>
        <v>0.10695187165775401</v>
      </c>
    </row>
    <row r="82" spans="1:10" ht="14.1" customHeight="1" x14ac:dyDescent="0.2">
      <c r="B82" s="22" t="s">
        <v>69</v>
      </c>
      <c r="C82" s="28">
        <v>2</v>
      </c>
      <c r="D82" s="28">
        <v>1</v>
      </c>
      <c r="E82" s="28">
        <v>1</v>
      </c>
      <c r="F82" s="29">
        <f t="shared" ref="F82" si="25">+D82/E82*100</f>
        <v>100</v>
      </c>
      <c r="G82" s="35">
        <v>2</v>
      </c>
      <c r="H82" s="41">
        <f t="shared" si="23"/>
        <v>0.21390374331550802</v>
      </c>
      <c r="I82" s="35">
        <v>2</v>
      </c>
      <c r="J82" s="42">
        <f t="shared" si="24"/>
        <v>0.21390374331550802</v>
      </c>
    </row>
    <row r="83" spans="1:10" ht="10.5" customHeight="1" x14ac:dyDescent="0.2">
      <c r="B83" s="22"/>
      <c r="C83" s="28"/>
      <c r="D83" s="28"/>
      <c r="E83" s="28"/>
      <c r="F83" s="29"/>
      <c r="G83" s="35"/>
      <c r="H83" s="35"/>
      <c r="I83" s="35"/>
      <c r="J83" s="43"/>
    </row>
    <row r="84" spans="1:10" ht="14.1" customHeight="1" x14ac:dyDescent="0.2">
      <c r="A84" s="22" t="s">
        <v>70</v>
      </c>
      <c r="C84" s="25">
        <f>SUM(C86:C89)</f>
        <v>289</v>
      </c>
      <c r="D84" s="25">
        <f>SUM(D86:D89)</f>
        <v>163</v>
      </c>
      <c r="E84" s="25">
        <f>SUM(E86:E89)</f>
        <v>126</v>
      </c>
      <c r="F84" s="29">
        <f t="shared" ref="F84" si="26">+D84/E84*100</f>
        <v>129.36507936507937</v>
      </c>
      <c r="G84" s="25">
        <f>SUM(G86:G89)</f>
        <v>289</v>
      </c>
      <c r="H84" s="36">
        <f t="shared" ref="H84" si="27">+G84/$C$9*100</f>
        <v>30.909090909090907</v>
      </c>
      <c r="I84" s="25">
        <f>SUM(I86:I89)</f>
        <v>270</v>
      </c>
      <c r="J84" s="38">
        <f t="shared" ref="J84" si="28">+I84/$C$9*100</f>
        <v>28.877005347593581</v>
      </c>
    </row>
    <row r="85" spans="1:10" ht="9.75" customHeight="1" x14ac:dyDescent="0.2">
      <c r="A85" s="22"/>
      <c r="C85" s="25"/>
      <c r="D85" s="25"/>
      <c r="E85" s="25"/>
      <c r="F85" s="29"/>
      <c r="G85" s="27"/>
      <c r="H85" s="27"/>
      <c r="I85" s="27"/>
      <c r="J85" s="34"/>
    </row>
    <row r="86" spans="1:10" ht="14.1" customHeight="1" x14ac:dyDescent="0.2">
      <c r="B86" s="22" t="s">
        <v>71</v>
      </c>
      <c r="C86" s="28">
        <v>15</v>
      </c>
      <c r="D86" s="28">
        <v>11</v>
      </c>
      <c r="E86" s="28">
        <v>4</v>
      </c>
      <c r="F86" s="29">
        <f t="shared" ref="F86:F89" si="29">+D86/E86*100</f>
        <v>275</v>
      </c>
      <c r="G86" s="35">
        <v>15</v>
      </c>
      <c r="H86" s="41">
        <f t="shared" ref="H86:H89" si="30">+G86/$C$9*100</f>
        <v>1.6042780748663104</v>
      </c>
      <c r="I86" s="35">
        <v>14</v>
      </c>
      <c r="J86" s="42">
        <f t="shared" ref="J86:J89" si="31">+I86/$C$9*100</f>
        <v>1.4973262032085561</v>
      </c>
    </row>
    <row r="87" spans="1:10" ht="14.1" customHeight="1" x14ac:dyDescent="0.2">
      <c r="B87" s="22" t="s">
        <v>72</v>
      </c>
      <c r="C87" s="28">
        <v>4</v>
      </c>
      <c r="D87" s="28">
        <v>3</v>
      </c>
      <c r="E87" s="28">
        <v>1</v>
      </c>
      <c r="F87" s="29">
        <f t="shared" si="29"/>
        <v>300</v>
      </c>
      <c r="G87" s="35">
        <v>4</v>
      </c>
      <c r="H87" s="41">
        <f t="shared" si="30"/>
        <v>0.42780748663101603</v>
      </c>
      <c r="I87" s="35">
        <v>4</v>
      </c>
      <c r="J87" s="42">
        <f t="shared" si="31"/>
        <v>0.42780748663101603</v>
      </c>
    </row>
    <row r="88" spans="1:10" ht="14.1" customHeight="1" x14ac:dyDescent="0.2">
      <c r="B88" s="22" t="s">
        <v>70</v>
      </c>
      <c r="C88" s="28">
        <v>208</v>
      </c>
      <c r="D88" s="28">
        <v>116</v>
      </c>
      <c r="E88" s="28">
        <v>92</v>
      </c>
      <c r="F88" s="29">
        <f t="shared" si="29"/>
        <v>126.08695652173914</v>
      </c>
      <c r="G88" s="35">
        <v>208</v>
      </c>
      <c r="H88" s="41">
        <f t="shared" si="30"/>
        <v>22.245989304812834</v>
      </c>
      <c r="I88" s="35">
        <v>191</v>
      </c>
      <c r="J88" s="42">
        <f t="shared" si="31"/>
        <v>20.427807486631018</v>
      </c>
    </row>
    <row r="89" spans="1:10" ht="14.1" customHeight="1" x14ac:dyDescent="0.2">
      <c r="B89" s="22" t="s">
        <v>73</v>
      </c>
      <c r="C89" s="28">
        <v>62</v>
      </c>
      <c r="D89" s="28">
        <v>33</v>
      </c>
      <c r="E89" s="28">
        <v>29</v>
      </c>
      <c r="F89" s="29">
        <f t="shared" si="29"/>
        <v>113.79310344827587</v>
      </c>
      <c r="G89" s="35">
        <v>62</v>
      </c>
      <c r="H89" s="41">
        <f t="shared" si="30"/>
        <v>6.6310160427807494</v>
      </c>
      <c r="I89" s="35">
        <v>61</v>
      </c>
      <c r="J89" s="42">
        <f t="shared" si="31"/>
        <v>6.524064171122995</v>
      </c>
    </row>
    <row r="90" spans="1:10" ht="11.25" customHeight="1" x14ac:dyDescent="0.2">
      <c r="B90" s="22"/>
      <c r="C90" s="28"/>
      <c r="D90" s="28"/>
      <c r="E90" s="28"/>
      <c r="F90" s="29"/>
      <c r="G90" s="35"/>
      <c r="H90" s="35"/>
      <c r="I90" s="35"/>
      <c r="J90" s="43"/>
    </row>
    <row r="91" spans="1:10" ht="14.1" customHeight="1" x14ac:dyDescent="0.2">
      <c r="A91" s="22" t="s">
        <v>95</v>
      </c>
      <c r="C91" s="25">
        <f>SUM(C93:C97)</f>
        <v>109</v>
      </c>
      <c r="D91" s="25">
        <f>SUM(D93:D97)</f>
        <v>59</v>
      </c>
      <c r="E91" s="25">
        <f>SUM(E93:E97)</f>
        <v>50</v>
      </c>
      <c r="F91" s="29">
        <f t="shared" ref="F91" si="32">+D91/E91*100</f>
        <v>118</v>
      </c>
      <c r="G91" s="25">
        <f>SUM(G93:G97)</f>
        <v>108</v>
      </c>
      <c r="H91" s="36">
        <f t="shared" ref="H91" si="33">+G91/$C$9*100</f>
        <v>11.550802139037433</v>
      </c>
      <c r="I91" s="25">
        <f>SUM(I93:I97)</f>
        <v>94</v>
      </c>
      <c r="J91" s="38">
        <f t="shared" ref="J91" si="34">+I91/$C$9*100</f>
        <v>10.053475935828878</v>
      </c>
    </row>
    <row r="92" spans="1:10" ht="9.75" customHeight="1" x14ac:dyDescent="0.2">
      <c r="A92" s="22"/>
      <c r="C92" s="25"/>
      <c r="D92" s="25"/>
      <c r="E92" s="25"/>
      <c r="F92" s="29"/>
      <c r="G92" s="27"/>
      <c r="H92" s="27"/>
      <c r="I92" s="27"/>
      <c r="J92" s="34"/>
    </row>
    <row r="93" spans="1:10" ht="13.5" customHeight="1" x14ac:dyDescent="0.2">
      <c r="B93" s="22" t="s">
        <v>74</v>
      </c>
      <c r="C93" s="28">
        <v>47</v>
      </c>
      <c r="D93" s="28">
        <v>27</v>
      </c>
      <c r="E93" s="28">
        <v>20</v>
      </c>
      <c r="F93" s="29">
        <f t="shared" ref="F93:F97" si="35">+D93/E93*100</f>
        <v>135</v>
      </c>
      <c r="G93" s="35">
        <v>47</v>
      </c>
      <c r="H93" s="41">
        <f t="shared" ref="H93:H97" si="36">+G93/$C$9*100</f>
        <v>5.0267379679144391</v>
      </c>
      <c r="I93" s="35">
        <v>43</v>
      </c>
      <c r="J93" s="42">
        <f t="shared" ref="J93:J97" si="37">+I93/$C$9*100</f>
        <v>4.5989304812834222</v>
      </c>
    </row>
    <row r="94" spans="1:10" ht="14.1" customHeight="1" x14ac:dyDescent="0.2">
      <c r="B94" s="22" t="s">
        <v>75</v>
      </c>
      <c r="C94" s="28">
        <v>7</v>
      </c>
      <c r="D94" s="28">
        <v>3</v>
      </c>
      <c r="E94" s="28">
        <v>4</v>
      </c>
      <c r="F94" s="29">
        <f t="shared" si="35"/>
        <v>75</v>
      </c>
      <c r="G94" s="35">
        <v>6</v>
      </c>
      <c r="H94" s="41">
        <f t="shared" si="36"/>
        <v>0.64171122994652408</v>
      </c>
      <c r="I94" s="35">
        <v>5</v>
      </c>
      <c r="J94" s="42">
        <f t="shared" si="37"/>
        <v>0.53475935828876997</v>
      </c>
    </row>
    <row r="95" spans="1:10" ht="14.1" customHeight="1" x14ac:dyDescent="0.2">
      <c r="B95" s="22" t="s">
        <v>76</v>
      </c>
      <c r="C95" s="28">
        <v>5</v>
      </c>
      <c r="D95" s="28">
        <v>4</v>
      </c>
      <c r="E95" s="28">
        <v>1</v>
      </c>
      <c r="F95" s="29">
        <f t="shared" si="35"/>
        <v>400</v>
      </c>
      <c r="G95" s="35">
        <v>5</v>
      </c>
      <c r="H95" s="41">
        <f t="shared" si="36"/>
        <v>0.53475935828876997</v>
      </c>
      <c r="I95" s="35">
        <v>5</v>
      </c>
      <c r="J95" s="42">
        <f t="shared" si="37"/>
        <v>0.53475935828876997</v>
      </c>
    </row>
    <row r="96" spans="1:10" ht="14.1" customHeight="1" x14ac:dyDescent="0.2">
      <c r="B96" s="22" t="s">
        <v>77</v>
      </c>
      <c r="C96" s="28">
        <v>46</v>
      </c>
      <c r="D96" s="28">
        <v>23</v>
      </c>
      <c r="E96" s="28">
        <v>23</v>
      </c>
      <c r="F96" s="29">
        <f t="shared" si="35"/>
        <v>100</v>
      </c>
      <c r="G96" s="35">
        <v>46</v>
      </c>
      <c r="H96" s="41">
        <f t="shared" si="36"/>
        <v>4.9197860962566846</v>
      </c>
      <c r="I96" s="35">
        <v>37</v>
      </c>
      <c r="J96" s="42">
        <f t="shared" si="37"/>
        <v>3.9572192513368987</v>
      </c>
    </row>
    <row r="97" spans="1:10" ht="14.1" customHeight="1" x14ac:dyDescent="0.2">
      <c r="B97" s="22" t="s">
        <v>78</v>
      </c>
      <c r="C97" s="28">
        <v>4</v>
      </c>
      <c r="D97" s="28">
        <v>2</v>
      </c>
      <c r="E97" s="28">
        <v>2</v>
      </c>
      <c r="F97" s="29">
        <f t="shared" si="35"/>
        <v>100</v>
      </c>
      <c r="G97" s="35">
        <v>4</v>
      </c>
      <c r="H97" s="41">
        <f t="shared" si="36"/>
        <v>0.42780748663101603</v>
      </c>
      <c r="I97" s="35">
        <v>4</v>
      </c>
      <c r="J97" s="42">
        <f t="shared" si="37"/>
        <v>0.42780748663101603</v>
      </c>
    </row>
    <row r="98" spans="1:10" ht="9.75" customHeight="1" x14ac:dyDescent="0.2">
      <c r="B98" s="22"/>
      <c r="C98" s="28"/>
      <c r="D98" s="28"/>
      <c r="E98" s="28"/>
      <c r="F98" s="29"/>
      <c r="G98" s="35"/>
      <c r="H98" s="35"/>
      <c r="I98" s="35"/>
      <c r="J98" s="43"/>
    </row>
    <row r="99" spans="1:10" ht="14.1" customHeight="1" x14ac:dyDescent="0.2">
      <c r="A99" s="22" t="s">
        <v>79</v>
      </c>
      <c r="C99" s="25">
        <f>SUM(C101:C109)</f>
        <v>31</v>
      </c>
      <c r="D99" s="25">
        <f>SUM(D101:D109)</f>
        <v>20</v>
      </c>
      <c r="E99" s="25">
        <f>SUM(E101:E109)</f>
        <v>11</v>
      </c>
      <c r="F99" s="29">
        <f t="shared" ref="F99" si="38">+D99/E99*100</f>
        <v>181.81818181818181</v>
      </c>
      <c r="G99" s="25">
        <f>SUM(G101:G109)</f>
        <v>29</v>
      </c>
      <c r="H99" s="36">
        <f t="shared" ref="H99" si="39">+G99/$C$9*100</f>
        <v>3.1016042780748663</v>
      </c>
      <c r="I99" s="25">
        <f>SUM(I101:I109)</f>
        <v>27</v>
      </c>
      <c r="J99" s="38">
        <f t="shared" ref="J99" si="40">+I99/$C$9*100</f>
        <v>2.8877005347593583</v>
      </c>
    </row>
    <row r="100" spans="1:10" ht="9.75" customHeight="1" x14ac:dyDescent="0.2">
      <c r="A100" s="22"/>
      <c r="C100" s="25"/>
      <c r="D100" s="25"/>
      <c r="E100" s="25"/>
      <c r="F100" s="29"/>
      <c r="G100" s="27"/>
      <c r="H100" s="27"/>
      <c r="I100" s="27"/>
      <c r="J100" s="34"/>
    </row>
    <row r="101" spans="1:10" ht="14.1" customHeight="1" x14ac:dyDescent="0.2">
      <c r="B101" s="22" t="s">
        <v>80</v>
      </c>
      <c r="C101" s="28">
        <v>8</v>
      </c>
      <c r="D101" s="28">
        <v>5</v>
      </c>
      <c r="E101" s="28">
        <v>3</v>
      </c>
      <c r="F101" s="29">
        <f t="shared" ref="F101:F108" si="41">+D101/E101*100</f>
        <v>166.66666666666669</v>
      </c>
      <c r="G101" s="35">
        <v>7</v>
      </c>
      <c r="H101" s="41">
        <f t="shared" ref="H101:H109" si="42">+G101/$C$9*100</f>
        <v>0.74866310160427807</v>
      </c>
      <c r="I101" s="35">
        <v>8</v>
      </c>
      <c r="J101" s="42">
        <f t="shared" ref="J101:J109" si="43">+I101/$C$9*100</f>
        <v>0.85561497326203206</v>
      </c>
    </row>
    <row r="102" spans="1:10" ht="14.1" customHeight="1" x14ac:dyDescent="0.2">
      <c r="B102" s="22" t="s">
        <v>54</v>
      </c>
      <c r="C102" s="28">
        <v>2</v>
      </c>
      <c r="D102" s="28">
        <v>2</v>
      </c>
      <c r="E102" s="28" t="s">
        <v>97</v>
      </c>
      <c r="F102" s="29" t="s">
        <v>97</v>
      </c>
      <c r="G102" s="35">
        <v>1</v>
      </c>
      <c r="H102" s="41">
        <f t="shared" si="42"/>
        <v>0.10695187165775401</v>
      </c>
      <c r="I102" s="35">
        <v>1</v>
      </c>
      <c r="J102" s="42">
        <f t="shared" si="43"/>
        <v>0.10695187165775401</v>
      </c>
    </row>
    <row r="103" spans="1:10" ht="14.1" customHeight="1" x14ac:dyDescent="0.2">
      <c r="B103" s="22" t="s">
        <v>53</v>
      </c>
      <c r="C103" s="28">
        <v>3</v>
      </c>
      <c r="D103" s="28">
        <v>1</v>
      </c>
      <c r="E103" s="28">
        <v>2</v>
      </c>
      <c r="F103" s="29">
        <f t="shared" si="41"/>
        <v>50</v>
      </c>
      <c r="G103" s="35">
        <v>3</v>
      </c>
      <c r="H103" s="41">
        <f t="shared" si="42"/>
        <v>0.32085561497326204</v>
      </c>
      <c r="I103" s="35">
        <v>3</v>
      </c>
      <c r="J103" s="42">
        <f t="shared" si="43"/>
        <v>0.32085561497326204</v>
      </c>
    </row>
    <row r="104" spans="1:10" ht="14.1" customHeight="1" x14ac:dyDescent="0.2">
      <c r="B104" s="22" t="s">
        <v>52</v>
      </c>
      <c r="C104" s="28">
        <v>2</v>
      </c>
      <c r="D104" s="28">
        <v>1</v>
      </c>
      <c r="E104" s="28">
        <v>1</v>
      </c>
      <c r="F104" s="29">
        <f t="shared" si="41"/>
        <v>100</v>
      </c>
      <c r="G104" s="35">
        <v>2</v>
      </c>
      <c r="H104" s="41">
        <f t="shared" si="42"/>
        <v>0.21390374331550802</v>
      </c>
      <c r="I104" s="35">
        <v>1</v>
      </c>
      <c r="J104" s="42">
        <f t="shared" si="43"/>
        <v>0.10695187165775401</v>
      </c>
    </row>
    <row r="105" spans="1:10" ht="14.1" customHeight="1" x14ac:dyDescent="0.2">
      <c r="B105" s="22" t="s">
        <v>51</v>
      </c>
      <c r="C105" s="28">
        <v>1</v>
      </c>
      <c r="D105" s="28">
        <v>1</v>
      </c>
      <c r="E105" s="28" t="s">
        <v>97</v>
      </c>
      <c r="F105" s="29" t="s">
        <v>97</v>
      </c>
      <c r="G105" s="35">
        <v>1</v>
      </c>
      <c r="H105" s="41">
        <f t="shared" si="42"/>
        <v>0.10695187165775401</v>
      </c>
      <c r="I105" s="35" t="s">
        <v>97</v>
      </c>
      <c r="J105" s="39" t="s">
        <v>97</v>
      </c>
    </row>
    <row r="106" spans="1:10" ht="14.1" customHeight="1" x14ac:dyDescent="0.2">
      <c r="B106" s="22" t="s">
        <v>50</v>
      </c>
      <c r="C106" s="28">
        <v>1</v>
      </c>
      <c r="D106" s="28">
        <v>1</v>
      </c>
      <c r="E106" s="28" t="s">
        <v>97</v>
      </c>
      <c r="F106" s="29" t="s">
        <v>97</v>
      </c>
      <c r="G106" s="35">
        <v>1</v>
      </c>
      <c r="H106" s="41">
        <f t="shared" si="42"/>
        <v>0.10695187165775401</v>
      </c>
      <c r="I106" s="35">
        <v>1</v>
      </c>
      <c r="J106" s="42">
        <f t="shared" si="43"/>
        <v>0.10695187165775401</v>
      </c>
    </row>
    <row r="107" spans="1:10" ht="14.1" customHeight="1" x14ac:dyDescent="0.2">
      <c r="B107" s="22" t="s">
        <v>49</v>
      </c>
      <c r="C107" s="28">
        <v>2</v>
      </c>
      <c r="D107" s="28">
        <v>1</v>
      </c>
      <c r="E107" s="28">
        <v>1</v>
      </c>
      <c r="F107" s="29">
        <f t="shared" si="41"/>
        <v>100</v>
      </c>
      <c r="G107" s="35">
        <v>2</v>
      </c>
      <c r="H107" s="41">
        <f t="shared" si="42"/>
        <v>0.21390374331550802</v>
      </c>
      <c r="I107" s="35">
        <v>2</v>
      </c>
      <c r="J107" s="42">
        <f t="shared" si="43"/>
        <v>0.21390374331550802</v>
      </c>
    </row>
    <row r="108" spans="1:10" ht="14.1" customHeight="1" x14ac:dyDescent="0.2">
      <c r="B108" s="22" t="s">
        <v>48</v>
      </c>
      <c r="C108" s="28">
        <v>11</v>
      </c>
      <c r="D108" s="28">
        <v>8</v>
      </c>
      <c r="E108" s="28">
        <v>3</v>
      </c>
      <c r="F108" s="29">
        <f t="shared" si="41"/>
        <v>266.66666666666663</v>
      </c>
      <c r="G108" s="35">
        <v>11</v>
      </c>
      <c r="H108" s="41">
        <f t="shared" si="42"/>
        <v>1.1764705882352942</v>
      </c>
      <c r="I108" s="35">
        <v>10</v>
      </c>
      <c r="J108" s="42">
        <f t="shared" si="43"/>
        <v>1.0695187165775399</v>
      </c>
    </row>
    <row r="109" spans="1:10" ht="14.1" customHeight="1" x14ac:dyDescent="0.2">
      <c r="B109" s="22" t="s">
        <v>47</v>
      </c>
      <c r="C109" s="28">
        <v>1</v>
      </c>
      <c r="D109" s="28" t="s">
        <v>97</v>
      </c>
      <c r="E109" s="28">
        <v>1</v>
      </c>
      <c r="F109" s="29" t="s">
        <v>97</v>
      </c>
      <c r="G109" s="35">
        <v>1</v>
      </c>
      <c r="H109" s="41">
        <f t="shared" si="42"/>
        <v>0.10695187165775401</v>
      </c>
      <c r="I109" s="35">
        <v>1</v>
      </c>
      <c r="J109" s="42">
        <f t="shared" si="43"/>
        <v>0.10695187165775401</v>
      </c>
    </row>
    <row r="110" spans="1:10" ht="9" customHeight="1" x14ac:dyDescent="0.2">
      <c r="B110" s="22"/>
      <c r="C110" s="28"/>
      <c r="D110" s="28"/>
      <c r="E110" s="28"/>
      <c r="F110" s="29"/>
      <c r="G110" s="35"/>
      <c r="H110" s="35"/>
      <c r="I110" s="35"/>
      <c r="J110" s="43"/>
    </row>
    <row r="111" spans="1:10" s="12" customFormat="1" ht="14.1" customHeight="1" x14ac:dyDescent="0.2">
      <c r="A111" s="22" t="s">
        <v>44</v>
      </c>
      <c r="C111" s="28">
        <v>13</v>
      </c>
      <c r="D111" s="28">
        <v>5</v>
      </c>
      <c r="E111" s="28">
        <v>8</v>
      </c>
      <c r="F111" s="29">
        <f t="shared" ref="F111" si="44">+D111/E111*100</f>
        <v>62.5</v>
      </c>
      <c r="G111" s="35">
        <v>9</v>
      </c>
      <c r="H111" s="41">
        <f t="shared" ref="H111" si="45">+G111/$C$9*100</f>
        <v>0.96256684491978617</v>
      </c>
      <c r="I111" s="35">
        <v>9</v>
      </c>
      <c r="J111" s="42">
        <f t="shared" ref="J111" si="46">+I111/$C$9*100</f>
        <v>0.96256684491978617</v>
      </c>
    </row>
    <row r="112" spans="1:10" ht="9" customHeight="1" x14ac:dyDescent="0.2">
      <c r="B112" s="22"/>
      <c r="C112" s="28"/>
      <c r="D112" s="28"/>
      <c r="E112" s="28"/>
      <c r="F112" s="29"/>
      <c r="G112" s="35"/>
      <c r="H112" s="35"/>
      <c r="I112" s="35"/>
      <c r="J112" s="43"/>
    </row>
    <row r="113" spans="1:10" s="12" customFormat="1" ht="14.1" customHeight="1" x14ac:dyDescent="0.2">
      <c r="A113" s="22" t="s">
        <v>17</v>
      </c>
      <c r="C113" s="25">
        <f>SUM(C115:C116)</f>
        <v>6</v>
      </c>
      <c r="D113" s="25" t="s">
        <v>97</v>
      </c>
      <c r="E113" s="25">
        <f>SUM(E115:E116)</f>
        <v>6</v>
      </c>
      <c r="F113" s="29" t="s">
        <v>97</v>
      </c>
      <c r="G113" s="25">
        <f>SUM(G115:G116)</f>
        <v>5</v>
      </c>
      <c r="H113" s="36">
        <f t="shared" ref="H113" si="47">+G113/$C$9*100</f>
        <v>0.53475935828876997</v>
      </c>
      <c r="I113" s="25">
        <f>SUM(I115:I116)</f>
        <v>5</v>
      </c>
      <c r="J113" s="38">
        <f t="shared" ref="J113" si="48">+I113/$C$9*100</f>
        <v>0.53475935828876997</v>
      </c>
    </row>
    <row r="114" spans="1:10" s="12" customFormat="1" ht="9.75" customHeight="1" x14ac:dyDescent="0.2">
      <c r="A114" s="22"/>
      <c r="C114" s="25"/>
      <c r="D114" s="25"/>
      <c r="E114" s="25"/>
      <c r="F114" s="26"/>
      <c r="G114" s="27"/>
      <c r="H114" s="27"/>
      <c r="I114" s="27"/>
      <c r="J114" s="34"/>
    </row>
    <row r="115" spans="1:10" ht="14.1" customHeight="1" x14ac:dyDescent="0.2">
      <c r="B115" s="22" t="s">
        <v>46</v>
      </c>
      <c r="C115" s="28">
        <v>5</v>
      </c>
      <c r="D115" s="28" t="s">
        <v>97</v>
      </c>
      <c r="E115" s="28">
        <v>5</v>
      </c>
      <c r="F115" s="29" t="s">
        <v>97</v>
      </c>
      <c r="G115" s="35">
        <v>4</v>
      </c>
      <c r="H115" s="41">
        <f t="shared" ref="H115:H116" si="49">+G115/$C$9*100</f>
        <v>0.42780748663101603</v>
      </c>
      <c r="I115" s="35">
        <v>4</v>
      </c>
      <c r="J115" s="42">
        <f t="shared" ref="J115:J116" si="50">+I115/$C$9*100</f>
        <v>0.42780748663101603</v>
      </c>
    </row>
    <row r="116" spans="1:10" ht="14.1" customHeight="1" x14ac:dyDescent="0.2">
      <c r="B116" s="22" t="s">
        <v>45</v>
      </c>
      <c r="C116" s="28">
        <v>1</v>
      </c>
      <c r="D116" s="28" t="s">
        <v>97</v>
      </c>
      <c r="E116" s="28">
        <v>1</v>
      </c>
      <c r="F116" s="29" t="s">
        <v>97</v>
      </c>
      <c r="G116" s="35">
        <v>1</v>
      </c>
      <c r="H116" s="41">
        <f t="shared" si="49"/>
        <v>0.10695187165775401</v>
      </c>
      <c r="I116" s="35">
        <v>1</v>
      </c>
      <c r="J116" s="42">
        <f t="shared" si="50"/>
        <v>0.10695187165775401</v>
      </c>
    </row>
    <row r="117" spans="1:10" ht="8.25" customHeight="1" x14ac:dyDescent="0.2">
      <c r="B117" s="22"/>
      <c r="C117" s="28"/>
      <c r="D117" s="28"/>
      <c r="E117" s="28"/>
      <c r="F117" s="29"/>
      <c r="G117" s="35"/>
      <c r="H117" s="35"/>
      <c r="I117" s="35"/>
      <c r="J117" s="43"/>
    </row>
    <row r="118" spans="1:10" s="12" customFormat="1" ht="14.1" customHeight="1" x14ac:dyDescent="0.2">
      <c r="A118" s="22" t="s">
        <v>43</v>
      </c>
      <c r="C118" s="25">
        <f>SUM(C120:C128)</f>
        <v>127</v>
      </c>
      <c r="D118" s="25">
        <f>SUM(D120:D128)</f>
        <v>85</v>
      </c>
      <c r="E118" s="25">
        <f>SUM(E120:E128)</f>
        <v>42</v>
      </c>
      <c r="F118" s="29">
        <f t="shared" ref="F118" si="51">+D118/E118*100</f>
        <v>202.38095238095238</v>
      </c>
      <c r="G118" s="25">
        <f>SUM(G120:G128)</f>
        <v>107</v>
      </c>
      <c r="H118" s="36">
        <f t="shared" ref="H118" si="52">+G118/$C$9*100</f>
        <v>11.443850267379679</v>
      </c>
      <c r="I118" s="25">
        <f>SUM(I120:I128)</f>
        <v>96</v>
      </c>
      <c r="J118" s="38">
        <f t="shared" ref="J118" si="53">+I118/$C$9*100</f>
        <v>10.267379679144385</v>
      </c>
    </row>
    <row r="119" spans="1:10" s="12" customFormat="1" ht="10.5" customHeight="1" x14ac:dyDescent="0.2">
      <c r="A119" s="22"/>
      <c r="C119" s="25"/>
      <c r="D119" s="25"/>
      <c r="E119" s="25"/>
      <c r="F119" s="26"/>
      <c r="G119" s="27"/>
      <c r="H119" s="27"/>
      <c r="I119" s="27"/>
      <c r="J119" s="34"/>
    </row>
    <row r="120" spans="1:10" ht="14.1" customHeight="1" x14ac:dyDescent="0.2">
      <c r="B120" s="22" t="s">
        <v>42</v>
      </c>
      <c r="C120" s="28">
        <v>22</v>
      </c>
      <c r="D120" s="28">
        <v>16</v>
      </c>
      <c r="E120" s="28">
        <v>6</v>
      </c>
      <c r="F120" s="29">
        <f t="shared" ref="F120:F128" si="54">+D120/E120*100</f>
        <v>266.66666666666663</v>
      </c>
      <c r="G120" s="35">
        <v>22</v>
      </c>
      <c r="H120" s="41">
        <f t="shared" ref="H120:H128" si="55">+G120/$C$9*100</f>
        <v>2.3529411764705883</v>
      </c>
      <c r="I120" s="35">
        <v>20</v>
      </c>
      <c r="J120" s="42">
        <f t="shared" ref="J120:J128" si="56">+I120/$C$9*100</f>
        <v>2.1390374331550799</v>
      </c>
    </row>
    <row r="121" spans="1:10" ht="14.1" customHeight="1" x14ac:dyDescent="0.2">
      <c r="B121" s="22" t="s">
        <v>39</v>
      </c>
      <c r="C121" s="28">
        <v>16</v>
      </c>
      <c r="D121" s="28">
        <v>10</v>
      </c>
      <c r="E121" s="28">
        <v>6</v>
      </c>
      <c r="F121" s="29">
        <f t="shared" si="54"/>
        <v>166.66666666666669</v>
      </c>
      <c r="G121" s="35">
        <v>16</v>
      </c>
      <c r="H121" s="41">
        <f t="shared" si="55"/>
        <v>1.7112299465240641</v>
      </c>
      <c r="I121" s="35">
        <v>14</v>
      </c>
      <c r="J121" s="42">
        <f t="shared" si="56"/>
        <v>1.4973262032085561</v>
      </c>
    </row>
    <row r="122" spans="1:10" ht="14.1" customHeight="1" x14ac:dyDescent="0.2">
      <c r="B122" s="22" t="s">
        <v>38</v>
      </c>
      <c r="C122" s="28">
        <v>38</v>
      </c>
      <c r="D122" s="28">
        <v>30</v>
      </c>
      <c r="E122" s="28">
        <v>8</v>
      </c>
      <c r="F122" s="29">
        <f t="shared" si="54"/>
        <v>375</v>
      </c>
      <c r="G122" s="35">
        <v>33</v>
      </c>
      <c r="H122" s="41">
        <f t="shared" si="55"/>
        <v>3.5294117647058822</v>
      </c>
      <c r="I122" s="35">
        <v>32</v>
      </c>
      <c r="J122" s="42">
        <f t="shared" si="56"/>
        <v>3.4224598930481283</v>
      </c>
    </row>
    <row r="123" spans="1:10" ht="14.1" customHeight="1" x14ac:dyDescent="0.2">
      <c r="B123" s="22" t="s">
        <v>37</v>
      </c>
      <c r="C123" s="28">
        <v>10</v>
      </c>
      <c r="D123" s="28">
        <v>5</v>
      </c>
      <c r="E123" s="28">
        <v>5</v>
      </c>
      <c r="F123" s="29">
        <f t="shared" si="54"/>
        <v>100</v>
      </c>
      <c r="G123" s="35">
        <v>10</v>
      </c>
      <c r="H123" s="41">
        <f t="shared" si="55"/>
        <v>1.0695187165775399</v>
      </c>
      <c r="I123" s="35">
        <v>10</v>
      </c>
      <c r="J123" s="42">
        <f t="shared" si="56"/>
        <v>1.0695187165775399</v>
      </c>
    </row>
    <row r="124" spans="1:10" ht="14.1" customHeight="1" x14ac:dyDescent="0.2">
      <c r="B124" s="22" t="s">
        <v>36</v>
      </c>
      <c r="C124" s="28">
        <v>7</v>
      </c>
      <c r="D124" s="28">
        <v>4</v>
      </c>
      <c r="E124" s="28">
        <v>3</v>
      </c>
      <c r="F124" s="29">
        <f t="shared" si="54"/>
        <v>133.33333333333331</v>
      </c>
      <c r="G124" s="35">
        <v>4</v>
      </c>
      <c r="H124" s="41">
        <f t="shared" si="55"/>
        <v>0.42780748663101603</v>
      </c>
      <c r="I124" s="35">
        <v>4</v>
      </c>
      <c r="J124" s="42">
        <f t="shared" si="56"/>
        <v>0.42780748663101603</v>
      </c>
    </row>
    <row r="125" spans="1:10" ht="14.1" customHeight="1" x14ac:dyDescent="0.2">
      <c r="B125" s="22" t="s">
        <v>91</v>
      </c>
      <c r="C125" s="28">
        <v>12</v>
      </c>
      <c r="D125" s="28">
        <v>7</v>
      </c>
      <c r="E125" s="28">
        <v>5</v>
      </c>
      <c r="F125" s="29">
        <f t="shared" si="54"/>
        <v>140</v>
      </c>
      <c r="G125" s="35">
        <v>6</v>
      </c>
      <c r="H125" s="41">
        <f t="shared" si="55"/>
        <v>0.64171122994652408</v>
      </c>
      <c r="I125" s="35">
        <v>4</v>
      </c>
      <c r="J125" s="42">
        <f t="shared" si="56"/>
        <v>0.42780748663101603</v>
      </c>
    </row>
    <row r="126" spans="1:10" ht="14.1" customHeight="1" x14ac:dyDescent="0.2">
      <c r="B126" s="22" t="s">
        <v>40</v>
      </c>
      <c r="C126" s="28">
        <v>6</v>
      </c>
      <c r="D126" s="28">
        <v>2</v>
      </c>
      <c r="E126" s="28">
        <v>4</v>
      </c>
      <c r="F126" s="29">
        <f t="shared" si="54"/>
        <v>50</v>
      </c>
      <c r="G126" s="35">
        <v>5</v>
      </c>
      <c r="H126" s="41">
        <f t="shared" si="55"/>
        <v>0.53475935828876997</v>
      </c>
      <c r="I126" s="35">
        <v>5</v>
      </c>
      <c r="J126" s="42">
        <f t="shared" si="56"/>
        <v>0.53475935828876997</v>
      </c>
    </row>
    <row r="127" spans="1:10" ht="14.1" customHeight="1" x14ac:dyDescent="0.2">
      <c r="B127" s="22" t="s">
        <v>41</v>
      </c>
      <c r="C127" s="28">
        <v>13</v>
      </c>
      <c r="D127" s="28">
        <v>9</v>
      </c>
      <c r="E127" s="28">
        <v>4</v>
      </c>
      <c r="F127" s="29">
        <f t="shared" si="54"/>
        <v>225</v>
      </c>
      <c r="G127" s="35">
        <v>8</v>
      </c>
      <c r="H127" s="41">
        <f t="shared" si="55"/>
        <v>0.85561497326203206</v>
      </c>
      <c r="I127" s="35">
        <v>5</v>
      </c>
      <c r="J127" s="42">
        <f t="shared" si="56"/>
        <v>0.53475935828876997</v>
      </c>
    </row>
    <row r="128" spans="1:10" ht="14.1" customHeight="1" x14ac:dyDescent="0.2">
      <c r="B128" s="22" t="s">
        <v>88</v>
      </c>
      <c r="C128" s="28">
        <v>3</v>
      </c>
      <c r="D128" s="28">
        <v>2</v>
      </c>
      <c r="E128" s="28">
        <v>1</v>
      </c>
      <c r="F128" s="29">
        <f t="shared" si="54"/>
        <v>200</v>
      </c>
      <c r="G128" s="35">
        <v>3</v>
      </c>
      <c r="H128" s="41">
        <f t="shared" si="55"/>
        <v>0.32085561497326204</v>
      </c>
      <c r="I128" s="35">
        <v>2</v>
      </c>
      <c r="J128" s="42">
        <f t="shared" si="56"/>
        <v>0.21390374331550802</v>
      </c>
    </row>
    <row r="129" spans="1:10" ht="8.25" customHeight="1" x14ac:dyDescent="0.2">
      <c r="A129" s="58"/>
      <c r="B129" s="58"/>
      <c r="C129" s="59"/>
      <c r="D129" s="59"/>
      <c r="E129" s="59"/>
      <c r="F129" s="59"/>
      <c r="G129" s="59"/>
      <c r="H129" s="59"/>
      <c r="I129" s="59"/>
      <c r="J129" s="60"/>
    </row>
    <row r="130" spans="1:10" ht="10.5" customHeight="1" x14ac:dyDescent="0.2"/>
    <row r="131" spans="1:10" ht="14.1" customHeight="1" x14ac:dyDescent="0.2">
      <c r="A131" s="8" t="s">
        <v>18</v>
      </c>
      <c r="B131" s="8"/>
    </row>
    <row r="132" spans="1:10" ht="9" customHeight="1" x14ac:dyDescent="0.2">
      <c r="A132" s="8"/>
      <c r="B132" s="8"/>
    </row>
    <row r="133" spans="1:10" ht="14.1" customHeight="1" x14ac:dyDescent="0.2">
      <c r="A133" s="10" t="s">
        <v>98</v>
      </c>
      <c r="B133" s="1"/>
    </row>
    <row r="134" spans="1:10" ht="14.1" customHeight="1" x14ac:dyDescent="0.2">
      <c r="A134" s="10" t="s">
        <v>99</v>
      </c>
      <c r="B134" s="1"/>
    </row>
    <row r="135" spans="1:10" ht="9.75" customHeight="1" x14ac:dyDescent="0.2"/>
    <row r="136" spans="1:10" ht="14.1" customHeight="1" x14ac:dyDescent="0.2">
      <c r="A136" s="23" t="s">
        <v>96</v>
      </c>
    </row>
  </sheetData>
  <mergeCells count="22">
    <mergeCell ref="A1:J1"/>
    <mergeCell ref="A2:J2"/>
    <mergeCell ref="A3:J3"/>
    <mergeCell ref="A5:B7"/>
    <mergeCell ref="C5:J5"/>
    <mergeCell ref="C6:C7"/>
    <mergeCell ref="D6:D7"/>
    <mergeCell ref="E6:E7"/>
    <mergeCell ref="F6:F7"/>
    <mergeCell ref="G6:H6"/>
    <mergeCell ref="A66:J66"/>
    <mergeCell ref="A67:J67"/>
    <mergeCell ref="I6:J6"/>
    <mergeCell ref="A69:B71"/>
    <mergeCell ref="C69:J69"/>
    <mergeCell ref="C70:C71"/>
    <mergeCell ref="D70:D71"/>
    <mergeCell ref="E70:E71"/>
    <mergeCell ref="F70:F71"/>
    <mergeCell ref="G70:H70"/>
    <mergeCell ref="I70:J70"/>
    <mergeCell ref="A65:J65"/>
  </mergeCells>
  <printOptions horizontalCentered="1"/>
  <pageMargins left="0.70866141732283472" right="0.70866141732283472" top="0.9055118110236221" bottom="0.9055118110236221" header="0.31496062992125984" footer="0.31496062992125984"/>
  <pageSetup scale="69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221-26</vt:lpstr>
      <vt:lpstr>'221-26'!Área_de_impresión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2017-09-21T15:29:05Z</dcterms:modified>
</cp:coreProperties>
</file>